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tmarkets-my.sharepoint.com/personal/teggert_vertmarkets_com/Documents/Desktop/Misc. Projects/Core Industry Metrics/2023/Q1/"/>
    </mc:Choice>
  </mc:AlternateContent>
  <xr:revisionPtr revIDLastSave="106" documentId="8_{165E0FD9-55B4-4D2A-B129-8B2561832AA8}" xr6:coauthVersionLast="47" xr6:coauthVersionMax="47" xr10:uidLastSave="{2A201B1B-CBFD-455D-B075-BB52B8677290}"/>
  <bookViews>
    <workbookView xWindow="-28920" yWindow="-5040" windowWidth="29040" windowHeight="15840" xr2:uid="{2EE2D31A-359C-A34C-AE69-4E1FDB0FFEA1}"/>
  </bookViews>
  <sheets>
    <sheet name="Top 10 Biopharma Revenue" sheetId="1" r:id="rId1"/>
    <sheet name="Top 10 Biopharma R&amp;D" sheetId="2" r:id="rId2"/>
    <sheet name="R&amp;D vs Revenue ratio" sheetId="8" r:id="rId3"/>
    <sheet name="Top 5 Generic Revenue" sheetId="3" r:id="rId4"/>
    <sheet name="Top 5 Generic R&amp;D" sheetId="4" r:id="rId5"/>
    <sheet name="Top 20 Drugs by Sales" sheetId="5" r:id="rId6"/>
    <sheet name="CT_Analysis" sheetId="9" r:id="rId7"/>
    <sheet name="FDA New Drug Approvals yoy" sheetId="7" r:id="rId8"/>
    <sheet name="FDA New Drug Approvals LIST" sheetId="6" r:id="rId9"/>
  </sheets>
  <definedNames>
    <definedName name="_xlnm._FilterDatabase" localSheetId="8" hidden="1">'FDA New Drug Approvals LIST'!$A$1:$E$1</definedName>
    <definedName name="_xlnm._FilterDatabase" localSheetId="1" hidden="1">'Top 10 Biopharma R&amp;D'!$A$2:$K$13</definedName>
    <definedName name="_xlnm._FilterDatabase" localSheetId="0" hidden="1">'Top 10 Biopharma Revenue'!$A$2:$I$14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9" l="1"/>
  <c r="I30" i="9"/>
  <c r="I58" i="9"/>
  <c r="I29" i="9"/>
  <c r="I57" i="9" l="1"/>
  <c r="I28" i="9"/>
  <c r="E4" i="8" l="1"/>
  <c r="I56" i="9"/>
  <c r="I27" i="9"/>
  <c r="I55" i="9" l="1"/>
  <c r="I26" i="9"/>
  <c r="I25" i="9"/>
  <c r="I54" i="9"/>
  <c r="I53" i="9" l="1"/>
  <c r="I24" i="9"/>
  <c r="I52" i="9" l="1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E5" i="8"/>
  <c r="E6" i="8"/>
  <c r="E7" i="8"/>
  <c r="E8" i="8"/>
  <c r="E9" i="8"/>
  <c r="E10" i="8"/>
  <c r="E11" i="8"/>
  <c r="E12" i="8"/>
  <c r="E13" i="8"/>
</calcChain>
</file>

<file path=xl/sharedStrings.xml><?xml version="1.0" encoding="utf-8"?>
<sst xmlns="http://schemas.openxmlformats.org/spreadsheetml/2006/main" count="440" uniqueCount="240">
  <si>
    <t>Q3, 2020</t>
  </si>
  <si>
    <t>Q4, 2020</t>
  </si>
  <si>
    <t>Q1, 2021</t>
  </si>
  <si>
    <t>Ranking</t>
  </si>
  <si>
    <t>Company Name</t>
  </si>
  <si>
    <t>Shanghai Pharmaceuticals Holding (SPH)</t>
  </si>
  <si>
    <t>J&amp;J</t>
  </si>
  <si>
    <t>Pfizer</t>
  </si>
  <si>
    <t>Roche</t>
  </si>
  <si>
    <t>Novartis</t>
  </si>
  <si>
    <t>Merck &amp; Co.</t>
  </si>
  <si>
    <t>GlaxoSmithKline</t>
  </si>
  <si>
    <t>Sanofi</t>
  </si>
  <si>
    <t>AbbVie</t>
  </si>
  <si>
    <t>Takeda</t>
  </si>
  <si>
    <t>Stock Ticker</t>
  </si>
  <si>
    <t>JNJ</t>
  </si>
  <si>
    <t>Source: https://www.pharmaceutical-technology.com/features/top-ten-pharma-companies-in-2020/</t>
  </si>
  <si>
    <t>PFE</t>
  </si>
  <si>
    <t>ROG</t>
  </si>
  <si>
    <t>NVS</t>
  </si>
  <si>
    <t>MRK</t>
  </si>
  <si>
    <t>GSK</t>
  </si>
  <si>
    <t>SNY</t>
  </si>
  <si>
    <t>ABBV</t>
  </si>
  <si>
    <t>SHPMY</t>
  </si>
  <si>
    <t>Q2, 2021</t>
  </si>
  <si>
    <t>TAK</t>
  </si>
  <si>
    <t>Currency</t>
  </si>
  <si>
    <t>USD</t>
  </si>
  <si>
    <t>EURO</t>
  </si>
  <si>
    <t>GBP</t>
  </si>
  <si>
    <t>CHF</t>
  </si>
  <si>
    <t>JPY</t>
  </si>
  <si>
    <t>HKD</t>
  </si>
  <si>
    <t>Teva</t>
  </si>
  <si>
    <t>Sun Pharmaceutical Industries</t>
  </si>
  <si>
    <t>Aurobindo</t>
  </si>
  <si>
    <t>Source: https://firmsworld.com/top-generic-pharma-companies-world/</t>
  </si>
  <si>
    <t>Lupin</t>
  </si>
  <si>
    <t>*innovator companies and companies with medical device offerings omitted from above rankings</t>
  </si>
  <si>
    <t>TEVA</t>
  </si>
  <si>
    <t>ILS</t>
  </si>
  <si>
    <t>INR</t>
  </si>
  <si>
    <t>Viatris</t>
  </si>
  <si>
    <t>VTRS</t>
  </si>
  <si>
    <t>Humira</t>
  </si>
  <si>
    <t>Revlimid</t>
  </si>
  <si>
    <t>Keytruda</t>
  </si>
  <si>
    <t>Eliquis</t>
  </si>
  <si>
    <t>Imbruvica</t>
  </si>
  <si>
    <t>Eylea</t>
  </si>
  <si>
    <t>Stelara</t>
  </si>
  <si>
    <t>Opdivo</t>
  </si>
  <si>
    <t>Biktarvy</t>
  </si>
  <si>
    <t>Xarelto</t>
  </si>
  <si>
    <t>Ibrance</t>
  </si>
  <si>
    <t>Trulicity</t>
  </si>
  <si>
    <t>No.</t>
  </si>
  <si>
    <t>Drug Name</t>
  </si>
  <si>
    <t>Active Ingredient</t>
  </si>
  <si>
    <t>Approval Date</t>
  </si>
  <si>
    <t>FDA-approved use on approval date*</t>
  </si>
  <si>
    <t>New Drug Approvals (FDA)</t>
  </si>
  <si>
    <t>Source: https://www.fda.gov/drugs/new-drugs-fda-cders-new-molecular-entities-and-new-therapeutic-biological-products/novel-drug-approvals-2021</t>
  </si>
  <si>
    <t>Ratio</t>
  </si>
  <si>
    <t>R&amp;D</t>
  </si>
  <si>
    <t>Revenue</t>
  </si>
  <si>
    <t>Clinical Trials Submissions</t>
  </si>
  <si>
    <t>Actively Recruiting Total Clinical Trial Submissions</t>
  </si>
  <si>
    <t>Phase</t>
  </si>
  <si>
    <t>Date</t>
  </si>
  <si>
    <t>Quarter, Year</t>
  </si>
  <si>
    <t>Early Phase 1</t>
  </si>
  <si>
    <t>Phase 1</t>
  </si>
  <si>
    <t>Phase 2</t>
  </si>
  <si>
    <t>Phase 3</t>
  </si>
  <si>
    <t>Phase 4</t>
  </si>
  <si>
    <t>No Phase</t>
  </si>
  <si>
    <t>Total</t>
  </si>
  <si>
    <t>Jan 1 - Mar 31</t>
  </si>
  <si>
    <t>Q1, 2017</t>
  </si>
  <si>
    <t>Apr 1 - Jun 30</t>
  </si>
  <si>
    <t>Q2, 2017</t>
  </si>
  <si>
    <t>Jul 1 - Sep 30</t>
  </si>
  <si>
    <t>Q3, 2017</t>
  </si>
  <si>
    <t>Oct 1 - Dec 31</t>
  </si>
  <si>
    <t>Q4, 2017</t>
  </si>
  <si>
    <t>Q1, 2018</t>
  </si>
  <si>
    <t>Q2, 2018</t>
  </si>
  <si>
    <t>Q3, 2018</t>
  </si>
  <si>
    <t>Q4, 2018</t>
  </si>
  <si>
    <t>Q1, 2019</t>
  </si>
  <si>
    <t>Q2, 2019</t>
  </si>
  <si>
    <t>Q3, 2019</t>
  </si>
  <si>
    <t>Q4, 2019</t>
  </si>
  <si>
    <t>Q1, 2020</t>
  </si>
  <si>
    <t>Q2, 2020</t>
  </si>
  <si>
    <t>Actively Recruiting Industry-Sponsored Clinical Trial Submissions</t>
  </si>
  <si>
    <t>Q3, 2021</t>
  </si>
  <si>
    <t>July 1 - Sep 30</t>
  </si>
  <si>
    <t>Q4, 2021</t>
  </si>
  <si>
    <t>Q4. 2021</t>
  </si>
  <si>
    <t>Q1, 2022</t>
  </si>
  <si>
    <t>Source: https://www.fiercepharma.com/special-reports/top-20-drugs-worldwide-sales-2021</t>
  </si>
  <si>
    <t>Comirnaty</t>
  </si>
  <si>
    <t>Spikevax</t>
  </si>
  <si>
    <t>2021 Sales in Billions</t>
  </si>
  <si>
    <t>REGEN-COV/Ronapreve</t>
  </si>
  <si>
    <t>Darzalex</t>
  </si>
  <si>
    <t>Trikafta/Kaftrio</t>
  </si>
  <si>
    <t>Gardasil 9</t>
  </si>
  <si>
    <t>Dupixent</t>
  </si>
  <si>
    <t>Veklury</t>
  </si>
  <si>
    <t>Q2, 2022</t>
  </si>
  <si>
    <t>Q3, 2022</t>
  </si>
  <si>
    <t>Q4, 2022</t>
  </si>
  <si>
    <t>Q4. 2022</t>
  </si>
  <si>
    <t>Q1, 2023</t>
  </si>
  <si>
    <t>Updated</t>
  </si>
  <si>
    <t>They don’t seem to report this anymore</t>
  </si>
  <si>
    <t>Uses last quarter's numbers</t>
  </si>
  <si>
    <t>https://www.fda.gov/drugs/new-drugs-fda-cders-new-molecular-entities-and-new-therapeutic-biological-products/novel-drug-approvals-2023</t>
  </si>
  <si>
    <t>24.</t>
  </si>
  <si>
    <t>Litfulo</t>
  </si>
  <si>
    <t>ritlecitinib</t>
  </si>
  <si>
    <t>6/24/2023</t>
  </si>
  <si>
    <t>To treat severely patchy hair loss</t>
  </si>
  <si>
    <t>23.</t>
  </si>
  <si>
    <t>Columvi</t>
  </si>
  <si>
    <t>glofitamab-gxbm</t>
  </si>
  <si>
    <t>6/15/2023</t>
  </si>
  <si>
    <t>To treat diffuse large B-cell lymphoma, not otherwise specified, or large B-cell lymphoma arising from follicular lymphoma after two or more lines of systemic therapy</t>
  </si>
  <si>
    <t>22.</t>
  </si>
  <si>
    <t>Inpefa</t>
  </si>
  <si>
    <t>sotagliflozin</t>
  </si>
  <si>
    <t>5/26/2023</t>
  </si>
  <si>
    <t>​To treat heart failure </t>
  </si>
  <si>
    <t>21.</t>
  </si>
  <si>
    <t>Posluma</t>
  </si>
  <si>
    <t>flotufolastat F 18</t>
  </si>
  <si>
    <t>5/25/2023</t>
  </si>
  <si>
    <t>To use with positron emission tomography imaging in certain patients with prostate cancer</t>
  </si>
  <si>
    <t>20.</t>
  </si>
  <si>
    <t>Paxlovid</t>
  </si>
  <si>
    <t>nirmatrelvir, ritonavir</t>
  </si>
  <si>
    <t>To treat mild-to-moderate COVID-19 in adults at high risk for progression to severe COVID-19Press Release</t>
  </si>
  <si>
    <t>19.</t>
  </si>
  <si>
    <t>Xacduro</t>
  </si>
  <si>
    <t>sulbactam, durlobactam</t>
  </si>
  <si>
    <t>5/23/2023</t>
  </si>
  <si>
    <t>To treat hospital-acquired bacterial pneumonia and ventilator-associated bacterial pneumonia caused by susceptible isolates of Acinetobacter baumannii-calcoaceticus complexPress Release</t>
  </si>
  <si>
    <t>18.</t>
  </si>
  <si>
    <t>Epkinly</t>
  </si>
  <si>
    <t>epcoritamab-bysp</t>
  </si>
  <si>
    <t>5/19/2023</t>
  </si>
  <si>
    <t>To treat relapsed or refractory diffuse large B-cell lymphoma (not otherwise specified) and high-grade B-cell lymphoma after two or more lines of systemic therapy</t>
  </si>
  <si>
    <t>17.</t>
  </si>
  <si>
    <t>Miebo</t>
  </si>
  <si>
    <t>perfluorhexyloctane</t>
  </si>
  <si>
    <t>5/18/2023</t>
  </si>
  <si>
    <t>To treat signs and symptoms of dry eye disease</t>
  </si>
  <si>
    <t>16.</t>
  </si>
  <si>
    <t>Veozah</t>
  </si>
  <si>
    <t>fezolinetant</t>
  </si>
  <si>
    <t>5/12/2023</t>
  </si>
  <si>
    <t>To treat moderate to severe hot flashes caused by menopausePress Release</t>
  </si>
  <si>
    <t>15.</t>
  </si>
  <si>
    <t>Elfabrio</t>
  </si>
  <si>
    <t>pegunigalsidase alfa-iwxj</t>
  </si>
  <si>
    <t>5/9/2023</t>
  </si>
  <si>
    <t>To treat confirmed Fabry disease</t>
  </si>
  <si>
    <t>14.</t>
  </si>
  <si>
    <t>Qalsody</t>
  </si>
  <si>
    <t>tofersen</t>
  </si>
  <si>
    <t>4/25/2023</t>
  </si>
  <si>
    <t>To treat amyotrophic lateral sclerosis in adults who have a SOD1 gene mutation</t>
  </si>
  <si>
    <t>13.</t>
  </si>
  <si>
    <t>Joenja</t>
  </si>
  <si>
    <t>leniolisib</t>
  </si>
  <si>
    <t>3/24/2023</t>
  </si>
  <si>
    <t>To treat activated phosphoinositide 3-kinase delta syndrome</t>
  </si>
  <si>
    <t>12.</t>
  </si>
  <si>
    <t>Rezzayo</t>
  </si>
  <si>
    <t>rezafungin</t>
  </si>
  <si>
    <t>3/22/2023</t>
  </si>
  <si>
    <t>To treat candidemia and invasive candidiasis</t>
  </si>
  <si>
    <t>11.</t>
  </si>
  <si>
    <t>Zynyz</t>
  </si>
  <si>
    <t>retifanlimab-dlwr</t>
  </si>
  <si>
    <t>To treat metastatic or recurrent locally advanced Merkel cell carcinoma</t>
  </si>
  <si>
    <t>10.</t>
  </si>
  <si>
    <t>Daybue</t>
  </si>
  <si>
    <t>trofinetide</t>
  </si>
  <si>
    <t>3/10/2023</t>
  </si>
  <si>
    <t>To treat Rett syndrome</t>
  </si>
  <si>
    <t>9.</t>
  </si>
  <si>
    <t>Zavzpret</t>
  </si>
  <si>
    <t>zavegepant</t>
  </si>
  <si>
    <t>3/9/2023</t>
  </si>
  <si>
    <t>To treat migraine</t>
  </si>
  <si>
    <t>8.</t>
  </si>
  <si>
    <t>Skyclarys</t>
  </si>
  <si>
    <t>omaveloxolone</t>
  </si>
  <si>
    <t>2/28/2023</t>
  </si>
  <si>
    <t>To treat Friedrich’s ataxia</t>
  </si>
  <si>
    <t>7.</t>
  </si>
  <si>
    <t>Filspari</t>
  </si>
  <si>
    <t>sparsentan</t>
  </si>
  <si>
    <t>2/17/2023</t>
  </si>
  <si>
    <t>To reduce proteinuria in adults with primary immunoglobulin A nephropathy at risk of rapid disease progression</t>
  </si>
  <si>
    <t>6.</t>
  </si>
  <si>
    <t>Lamzede</t>
  </si>
  <si>
    <t>velmanase alfa-tycv</t>
  </si>
  <si>
    <t>2/16/2023</t>
  </si>
  <si>
    <t>To treat non-central nervous system manifestations of alpha-mannosidosis</t>
  </si>
  <si>
    <t>5.</t>
  </si>
  <si>
    <t>Jesduvroq</t>
  </si>
  <si>
    <t>daprodustat</t>
  </si>
  <si>
    <t>2/1/2023</t>
  </si>
  <si>
    <t>To treat anemia caused by chronic kidney disease for adults on dialysis for at least four monthsPress Release</t>
  </si>
  <si>
    <t>4.</t>
  </si>
  <si>
    <t>Orserdu</t>
  </si>
  <si>
    <t>elacestrant </t>
  </si>
  <si>
    <t>1/27/2023</t>
  </si>
  <si>
    <t>To treat estrogen receptor-positive, human epidermal growth factor receptor 2-negative, ESR1-mutated, advanced or metastatic breast cancer with disease progression following at least one line of endocrine therapy</t>
  </si>
  <si>
    <t>3.</t>
  </si>
  <si>
    <t>Jaypirca</t>
  </si>
  <si>
    <t>pirtobrutinib</t>
  </si>
  <si>
    <t>To treat relapsed or refractory mantle cell lymphoma in adults who have had at least two lines of systemic therapy, including a BTK inhibitor </t>
  </si>
  <si>
    <t>2.</t>
  </si>
  <si>
    <t>Brenzavvy</t>
  </si>
  <si>
    <t>bexagliflozin</t>
  </si>
  <si>
    <t>1/20/2023</t>
  </si>
  <si>
    <t>To improve glycemic control in adults with type 2 diabetes mellitus as an adjunct to diet and exercise</t>
  </si>
  <si>
    <t>1.</t>
  </si>
  <si>
    <t>Leqembi</t>
  </si>
  <si>
    <t>lecanemab-irmb</t>
  </si>
  <si>
    <t>1/6/2023</t>
  </si>
  <si>
    <t>To treat Alzheimer’s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</si>
</sst>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"/>
    </font>
    <font>
      <b/>
      <sz val="12"/>
      <color theme="1"/>
      <name val="Calibri "/>
    </font>
    <font>
      <sz val="12"/>
      <name val="Calibri "/>
    </font>
    <font>
      <b/>
      <sz val="14"/>
      <color rgb="FF333333"/>
      <name val="Helvetica"/>
    </font>
    <font>
      <sz val="14"/>
      <color rgb="FF333333"/>
      <name val="Helvetica"/>
    </font>
    <font>
      <sz val="14"/>
      <color theme="1"/>
      <name val="Helvetica"/>
    </font>
    <font>
      <u/>
      <sz val="14"/>
      <color theme="10"/>
      <name val="Helvetica"/>
    </font>
    <font>
      <b/>
      <sz val="11"/>
      <color theme="1"/>
      <name val="Calibri 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44" fontId="5" fillId="0" borderId="0" applyFont="0" applyFill="0" applyBorder="0" applyAlignment="0" applyProtection="0"/>
    <xf numFmtId="0" fontId="21" fillId="0" borderId="0"/>
    <xf numFmtId="0" fontId="22" fillId="0" borderId="0"/>
  </cellStyleXfs>
  <cellXfs count="79">
    <xf numFmtId="0" fontId="0" fillId="0" borderId="0" xfId="0"/>
    <xf numFmtId="0" fontId="2" fillId="0" borderId="0" xfId="1" applyFont="1" applyAlignment="1">
      <alignment horizontal="center"/>
    </xf>
    <xf numFmtId="15" fontId="2" fillId="0" borderId="0" xfId="0" applyNumberFormat="1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/>
    <xf numFmtId="0" fontId="2" fillId="0" borderId="0" xfId="1" applyFont="1"/>
    <xf numFmtId="0" fontId="5" fillId="0" borderId="0" xfId="1" applyFont="1"/>
    <xf numFmtId="0" fontId="6" fillId="0" borderId="0" xfId="1" applyFont="1"/>
    <xf numFmtId="0" fontId="0" fillId="0" borderId="0" xfId="1" applyFont="1"/>
    <xf numFmtId="44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horizontal="center"/>
    </xf>
    <xf numFmtId="15" fontId="11" fillId="0" borderId="0" xfId="0" applyNumberFormat="1" applyFont="1" applyAlignment="1">
      <alignment horizontal="center"/>
    </xf>
    <xf numFmtId="44" fontId="10" fillId="0" borderId="0" xfId="0" applyNumberFormat="1" applyFont="1"/>
    <xf numFmtId="0" fontId="12" fillId="0" borderId="0" xfId="0" applyFont="1"/>
    <xf numFmtId="44" fontId="12" fillId="0" borderId="0" xfId="3" applyNumberFormat="1" applyFont="1" applyFill="1"/>
    <xf numFmtId="44" fontId="9" fillId="0" borderId="0" xfId="3" applyNumberFormat="1" applyFont="1" applyFill="1"/>
    <xf numFmtId="0" fontId="13" fillId="0" borderId="0" xfId="0" applyFont="1"/>
    <xf numFmtId="0" fontId="15" fillId="0" borderId="0" xfId="0" applyFont="1"/>
    <xf numFmtId="0" fontId="14" fillId="6" borderId="2" xfId="0" applyFont="1" applyFill="1" applyBorder="1" applyAlignment="1">
      <alignment vertical="top" wrapText="1"/>
    </xf>
    <xf numFmtId="0" fontId="16" fillId="6" borderId="2" xfId="2" applyFont="1" applyFill="1" applyBorder="1" applyAlignment="1">
      <alignment vertical="top" wrapText="1"/>
    </xf>
    <xf numFmtId="14" fontId="14" fillId="6" borderId="2" xfId="0" applyNumberFormat="1" applyFont="1" applyFill="1" applyBorder="1" applyAlignment="1">
      <alignment vertical="top" wrapText="1"/>
    </xf>
    <xf numFmtId="0" fontId="14" fillId="5" borderId="1" xfId="0" applyFont="1" applyFill="1" applyBorder="1" applyAlignment="1">
      <alignment vertical="top" wrapText="1"/>
    </xf>
    <xf numFmtId="0" fontId="16" fillId="5" borderId="1" xfId="2" applyFont="1" applyFill="1" applyBorder="1" applyAlignment="1">
      <alignment vertical="top" wrapText="1"/>
    </xf>
    <xf numFmtId="14" fontId="14" fillId="5" borderId="1" xfId="0" applyNumberFormat="1" applyFont="1" applyFill="1" applyBorder="1" applyAlignment="1">
      <alignment vertical="top" wrapText="1"/>
    </xf>
    <xf numFmtId="0" fontId="14" fillId="5" borderId="2" xfId="0" applyFont="1" applyFill="1" applyBorder="1" applyAlignment="1">
      <alignment vertical="top" wrapText="1"/>
    </xf>
    <xf numFmtId="0" fontId="16" fillId="5" borderId="2" xfId="2" applyFont="1" applyFill="1" applyBorder="1" applyAlignment="1">
      <alignment vertical="top" wrapText="1"/>
    </xf>
    <xf numFmtId="14" fontId="14" fillId="5" borderId="2" xfId="0" applyNumberFormat="1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top" wrapText="1"/>
    </xf>
    <xf numFmtId="0" fontId="16" fillId="6" borderId="1" xfId="2" applyFont="1" applyFill="1" applyBorder="1" applyAlignment="1">
      <alignment vertical="top" wrapText="1"/>
    </xf>
    <xf numFmtId="14" fontId="14" fillId="6" borderId="1" xfId="0" applyNumberFormat="1" applyFont="1" applyFill="1" applyBorder="1" applyAlignment="1">
      <alignment vertical="top" wrapText="1"/>
    </xf>
    <xf numFmtId="0" fontId="14" fillId="6" borderId="2" xfId="0" applyFont="1" applyFill="1" applyBorder="1" applyAlignment="1">
      <alignment vertical="top"/>
    </xf>
    <xf numFmtId="0" fontId="14" fillId="5" borderId="1" xfId="0" applyFont="1" applyFill="1" applyBorder="1" applyAlignment="1">
      <alignment vertical="top"/>
    </xf>
    <xf numFmtId="0" fontId="14" fillId="5" borderId="2" xfId="0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0" fillId="0" borderId="0" xfId="4" applyFont="1" applyFill="1"/>
    <xf numFmtId="0" fontId="1" fillId="0" borderId="0" xfId="4" applyFont="1" applyFill="1"/>
    <xf numFmtId="0" fontId="5" fillId="0" borderId="0" xfId="0" applyFont="1"/>
    <xf numFmtId="44" fontId="10" fillId="7" borderId="0" xfId="0" applyNumberFormat="1" applyFont="1" applyFill="1"/>
    <xf numFmtId="1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4" fontId="0" fillId="0" borderId="0" xfId="5" applyFont="1"/>
    <xf numFmtId="0" fontId="16" fillId="0" borderId="3" xfId="2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6" fillId="0" borderId="3" xfId="2" applyFont="1" applyBorder="1" applyAlignment="1">
      <alignment vertical="center"/>
    </xf>
    <xf numFmtId="14" fontId="15" fillId="0" borderId="3" xfId="0" applyNumberFormat="1" applyFont="1" applyBorder="1" applyAlignment="1">
      <alignment vertical="center"/>
    </xf>
    <xf numFmtId="44" fontId="0" fillId="8" borderId="0" xfId="0" applyNumberFormat="1" applyFill="1"/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0" applyFont="1"/>
    <xf numFmtId="15" fontId="19" fillId="0" borderId="0" xfId="0" applyNumberFormat="1" applyFont="1" applyAlignment="1">
      <alignment horizontal="center"/>
    </xf>
    <xf numFmtId="44" fontId="18" fillId="0" borderId="0" xfId="0" applyNumberFormat="1" applyFont="1"/>
    <xf numFmtId="44" fontId="20" fillId="0" borderId="0" xfId="0" applyNumberFormat="1" applyFont="1"/>
    <xf numFmtId="0" fontId="18" fillId="7" borderId="0" xfId="0" applyFont="1" applyFill="1"/>
    <xf numFmtId="44" fontId="18" fillId="7" borderId="0" xfId="0" applyNumberFormat="1" applyFont="1" applyFill="1"/>
    <xf numFmtId="44" fontId="20" fillId="7" borderId="0" xfId="0" applyNumberFormat="1" applyFont="1" applyFill="1"/>
    <xf numFmtId="0" fontId="18" fillId="0" borderId="0" xfId="4" applyFont="1" applyFill="1"/>
    <xf numFmtId="44" fontId="20" fillId="0" borderId="0" xfId="3" applyNumberFormat="1" applyFont="1" applyFill="1"/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44" fontId="5" fillId="0" borderId="0" xfId="0" applyNumberFormat="1" applyFont="1"/>
    <xf numFmtId="44" fontId="5" fillId="0" borderId="0" xfId="5" applyFont="1"/>
    <xf numFmtId="44" fontId="5" fillId="8" borderId="0" xfId="0" applyNumberFormat="1" applyFont="1" applyFill="1"/>
    <xf numFmtId="0" fontId="4" fillId="0" borderId="0" xfId="2"/>
    <xf numFmtId="0" fontId="3" fillId="0" borderId="0" xfId="1"/>
    <xf numFmtId="0" fontId="0" fillId="8" borderId="0" xfId="0" applyFill="1"/>
    <xf numFmtId="1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44" fontId="18" fillId="0" borderId="0" xfId="0" applyNumberFormat="1" applyFont="1" applyFill="1"/>
    <xf numFmtId="44" fontId="20" fillId="9" borderId="0" xfId="3" applyNumberFormat="1" applyFont="1" applyFill="1"/>
    <xf numFmtId="0" fontId="10" fillId="9" borderId="0" xfId="0" applyFont="1" applyFill="1"/>
    <xf numFmtId="44" fontId="20" fillId="7" borderId="0" xfId="3" applyNumberFormat="1" applyFont="1" applyFill="1"/>
    <xf numFmtId="0" fontId="22" fillId="0" borderId="0" xfId="7"/>
  </cellXfs>
  <cellStyles count="8">
    <cellStyle name="Bad" xfId="3" builtinId="27"/>
    <cellStyle name="Currency" xfId="5" builtinId="4"/>
    <cellStyle name="Hyperlink" xfId="2" builtinId="8"/>
    <cellStyle name="Neutral" xfId="4" builtinId="28"/>
    <cellStyle name="Normal" xfId="0" builtinId="0"/>
    <cellStyle name="Normal 2" xfId="1" xr:uid="{C107DF37-F6EC-7342-AF73-565F235D9C15}"/>
    <cellStyle name="Normal 3" xfId="6" xr:uid="{9CE1CBA0-4B12-4B90-9F45-8B3D95F81B12}"/>
    <cellStyle name="Normal 4" xfId="7" xr:uid="{946E4285-C32A-4F5C-A1D9-873D4D8E0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da.gov/drugs/new-drugs-fda-cders-new-molecular-entities-and-new-therapeutic-biological-products/novel-drug-approvals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70E0-3372-7346-87FA-15FFF0F5D01B}">
  <dimension ref="A1:O16"/>
  <sheetViews>
    <sheetView tabSelected="1" zoomScale="115" zoomScaleNormal="115" workbookViewId="0">
      <pane xSplit="9" topLeftCell="J1" activePane="topRight" state="frozen"/>
      <selection pane="topRight" activeCell="V14" sqref="V14"/>
    </sheetView>
  </sheetViews>
  <sheetFormatPr defaultColWidth="11.19921875" defaultRowHeight="15.6"/>
  <cols>
    <col min="1" max="1" width="11.296875" style="12" bestFit="1" customWidth="1"/>
    <col min="2" max="4" width="11.19921875" style="12"/>
    <col min="5" max="7" width="14.296875" style="12" hidden="1" customWidth="1"/>
    <col min="8" max="8" width="14.59765625" style="12" hidden="1" customWidth="1"/>
    <col min="9" max="9" width="14.296875" style="12" hidden="1" customWidth="1"/>
    <col min="10" max="10" width="12.296875" style="12" bestFit="1" customWidth="1"/>
    <col min="11" max="12" width="16.5" customWidth="1"/>
    <col min="13" max="16384" width="11.19921875" style="12"/>
  </cols>
  <sheetData>
    <row r="1" spans="1:15">
      <c r="A1" s="51" t="s">
        <v>17</v>
      </c>
      <c r="B1" s="51"/>
      <c r="C1" s="51"/>
      <c r="D1" s="51"/>
      <c r="E1" s="52" t="s">
        <v>0</v>
      </c>
      <c r="F1" s="52" t="s">
        <v>1</v>
      </c>
      <c r="G1" s="52" t="s">
        <v>2</v>
      </c>
      <c r="H1" s="52" t="s">
        <v>26</v>
      </c>
      <c r="I1" s="52" t="s">
        <v>99</v>
      </c>
      <c r="J1" s="53" t="s">
        <v>101</v>
      </c>
      <c r="K1" s="52" t="s">
        <v>103</v>
      </c>
      <c r="L1" s="52" t="s">
        <v>114</v>
      </c>
      <c r="M1" s="52" t="s">
        <v>115</v>
      </c>
      <c r="N1" s="53" t="s">
        <v>116</v>
      </c>
      <c r="O1" s="52" t="s">
        <v>118</v>
      </c>
    </row>
    <row r="2" spans="1:15">
      <c r="A2" s="51" t="s">
        <v>3</v>
      </c>
      <c r="B2" s="51" t="s">
        <v>4</v>
      </c>
      <c r="C2" s="51" t="s">
        <v>15</v>
      </c>
      <c r="D2" s="51" t="s">
        <v>28</v>
      </c>
      <c r="E2" s="54">
        <v>44104</v>
      </c>
      <c r="F2" s="54">
        <v>44196</v>
      </c>
      <c r="G2" s="54">
        <v>44286</v>
      </c>
      <c r="H2" s="54">
        <v>44377</v>
      </c>
      <c r="I2" s="54">
        <v>44469</v>
      </c>
      <c r="J2" s="54">
        <v>44561</v>
      </c>
      <c r="K2" s="54">
        <v>44651</v>
      </c>
      <c r="L2" s="54">
        <v>44742</v>
      </c>
      <c r="M2" s="54">
        <v>44834</v>
      </c>
      <c r="N2" s="54">
        <v>44926</v>
      </c>
      <c r="O2" s="54">
        <v>45016</v>
      </c>
    </row>
    <row r="3" spans="1:15">
      <c r="A3" s="51">
        <v>1</v>
      </c>
      <c r="B3" s="51" t="s">
        <v>6</v>
      </c>
      <c r="C3" s="51" t="s">
        <v>16</v>
      </c>
      <c r="D3" s="51" t="s">
        <v>29</v>
      </c>
      <c r="E3" s="55">
        <v>21079</v>
      </c>
      <c r="F3" s="55">
        <v>22473</v>
      </c>
      <c r="G3" s="55">
        <v>22321</v>
      </c>
      <c r="H3" s="55">
        <v>23312</v>
      </c>
      <c r="I3" s="56">
        <v>23341</v>
      </c>
      <c r="J3" s="55">
        <v>24812</v>
      </c>
      <c r="K3" s="55">
        <v>23443</v>
      </c>
      <c r="L3" s="55">
        <v>24037</v>
      </c>
      <c r="M3" s="55">
        <v>23811</v>
      </c>
      <c r="N3" s="55">
        <v>23724</v>
      </c>
      <c r="O3" s="55">
        <v>24734</v>
      </c>
    </row>
    <row r="4" spans="1:15">
      <c r="A4" s="51">
        <v>2</v>
      </c>
      <c r="B4" s="57" t="s">
        <v>7</v>
      </c>
      <c r="C4" s="57" t="s">
        <v>18</v>
      </c>
      <c r="D4" s="57" t="s">
        <v>29</v>
      </c>
      <c r="E4" s="58">
        <v>12131</v>
      </c>
      <c r="F4" s="58">
        <v>11684</v>
      </c>
      <c r="G4" s="58">
        <v>14582</v>
      </c>
      <c r="H4" s="58">
        <v>18977</v>
      </c>
      <c r="I4" s="59">
        <v>24094</v>
      </c>
      <c r="J4" s="58">
        <v>23838</v>
      </c>
      <c r="K4" s="58">
        <v>25661</v>
      </c>
      <c r="L4" s="55">
        <v>27742</v>
      </c>
      <c r="M4" s="55">
        <v>22638</v>
      </c>
      <c r="N4" s="55">
        <v>24290</v>
      </c>
      <c r="O4" s="55">
        <v>18282</v>
      </c>
    </row>
    <row r="5" spans="1:15">
      <c r="A5" s="51">
        <v>3</v>
      </c>
      <c r="B5" s="51" t="s">
        <v>8</v>
      </c>
      <c r="C5" s="51" t="s">
        <v>19</v>
      </c>
      <c r="D5" s="60" t="s">
        <v>32</v>
      </c>
      <c r="E5" s="55">
        <v>31831</v>
      </c>
      <c r="F5" s="55">
        <v>32139</v>
      </c>
      <c r="G5" s="55">
        <v>30837.778417000001</v>
      </c>
      <c r="H5" s="55">
        <v>33196.379999999997</v>
      </c>
      <c r="I5" s="61">
        <v>32884.58</v>
      </c>
      <c r="J5" s="61">
        <v>35191.74</v>
      </c>
      <c r="K5" s="61">
        <v>34835.660000000003</v>
      </c>
      <c r="L5" s="55">
        <v>33803.300000000003</v>
      </c>
      <c r="M5" s="55">
        <v>32808.467663000003</v>
      </c>
      <c r="N5" s="55">
        <v>33519.440000000002</v>
      </c>
      <c r="O5" s="55">
        <v>33936.22</v>
      </c>
    </row>
    <row r="6" spans="1:15">
      <c r="A6" s="51">
        <v>4</v>
      </c>
      <c r="B6" s="51" t="s">
        <v>9</v>
      </c>
      <c r="C6" s="51" t="s">
        <v>20</v>
      </c>
      <c r="D6" s="60" t="s">
        <v>32</v>
      </c>
      <c r="E6" s="55">
        <v>12259</v>
      </c>
      <c r="F6" s="55">
        <v>12773</v>
      </c>
      <c r="G6" s="55">
        <v>11940.321545000001</v>
      </c>
      <c r="H6" s="55">
        <v>12749.799837</v>
      </c>
      <c r="I6" s="61">
        <v>12810.99</v>
      </c>
      <c r="J6" s="61">
        <v>13374.57</v>
      </c>
      <c r="K6" s="61">
        <v>12568.32</v>
      </c>
      <c r="L6" s="61">
        <v>12913.18</v>
      </c>
      <c r="M6" s="55">
        <v>12318.794825000001</v>
      </c>
      <c r="N6" s="55">
        <v>13234.26</v>
      </c>
      <c r="O6" s="55">
        <v>13125.01</v>
      </c>
    </row>
    <row r="7" spans="1:15">
      <c r="A7" s="51">
        <v>5</v>
      </c>
      <c r="B7" s="51" t="s">
        <v>10</v>
      </c>
      <c r="C7" s="51" t="s">
        <v>21</v>
      </c>
      <c r="D7" s="51" t="s">
        <v>29</v>
      </c>
      <c r="E7" s="55">
        <v>12521</v>
      </c>
      <c r="F7" s="55">
        <v>12472</v>
      </c>
      <c r="G7" s="55">
        <v>11972</v>
      </c>
      <c r="H7" s="55">
        <v>11345</v>
      </c>
      <c r="I7" s="56">
        <v>13114</v>
      </c>
      <c r="J7" s="55">
        <v>13937</v>
      </c>
      <c r="K7" s="55">
        <v>15970</v>
      </c>
      <c r="L7" s="55">
        <v>14801</v>
      </c>
      <c r="M7" s="55">
        <v>15216</v>
      </c>
      <c r="N7" s="55">
        <v>12487</v>
      </c>
      <c r="O7" s="55">
        <v>14586</v>
      </c>
    </row>
    <row r="8" spans="1:15">
      <c r="A8" s="51">
        <v>6</v>
      </c>
      <c r="B8" s="51" t="s">
        <v>11</v>
      </c>
      <c r="C8" s="51" t="s">
        <v>22</v>
      </c>
      <c r="D8" s="60" t="s">
        <v>31</v>
      </c>
      <c r="E8" s="55">
        <v>11167</v>
      </c>
      <c r="F8" s="55">
        <v>11543</v>
      </c>
      <c r="G8" s="55">
        <v>10235.592533999999</v>
      </c>
      <c r="H8" s="55">
        <v>11172.224184999999</v>
      </c>
      <c r="I8" s="61">
        <v>12224.52</v>
      </c>
      <c r="J8" s="61">
        <v>12895.58</v>
      </c>
      <c r="K8" s="61">
        <v>12863.04</v>
      </c>
      <c r="L8" s="61">
        <v>8425.7000000000007</v>
      </c>
      <c r="M8" s="55">
        <v>8713.9129969999995</v>
      </c>
      <c r="N8" s="74">
        <v>8926.1299999999992</v>
      </c>
      <c r="O8" s="55">
        <v>8597.15</v>
      </c>
    </row>
    <row r="9" spans="1:15">
      <c r="A9" s="51">
        <v>7</v>
      </c>
      <c r="B9" s="51" t="s">
        <v>12</v>
      </c>
      <c r="C9" s="51" t="s">
        <v>23</v>
      </c>
      <c r="D9" s="60" t="s">
        <v>30</v>
      </c>
      <c r="E9" s="55">
        <v>20080</v>
      </c>
      <c r="F9" s="55">
        <v>22495</v>
      </c>
      <c r="G9" s="55">
        <v>22149.277758</v>
      </c>
      <c r="H9" s="55">
        <v>20544.460469000001</v>
      </c>
      <c r="I9" s="61">
        <v>20068.68</v>
      </c>
      <c r="J9" s="61">
        <v>23237.65</v>
      </c>
      <c r="K9" s="61">
        <v>22663.94</v>
      </c>
      <c r="L9" s="61">
        <v>20711.689999999999</v>
      </c>
      <c r="M9" s="55">
        <v>19370.104883</v>
      </c>
      <c r="N9" s="55">
        <v>24906.47</v>
      </c>
      <c r="O9" s="55">
        <v>25231.37</v>
      </c>
    </row>
    <row r="10" spans="1:15">
      <c r="A10" s="51">
        <v>8</v>
      </c>
      <c r="B10" s="51" t="s">
        <v>13</v>
      </c>
      <c r="C10" s="51" t="s">
        <v>24</v>
      </c>
      <c r="D10" s="51" t="s">
        <v>29</v>
      </c>
      <c r="E10" s="55">
        <v>12902</v>
      </c>
      <c r="F10" s="55">
        <v>13858</v>
      </c>
      <c r="G10" s="55">
        <v>13010</v>
      </c>
      <c r="H10" s="55">
        <v>13959</v>
      </c>
      <c r="I10" s="56">
        <v>14342</v>
      </c>
      <c r="J10" s="55">
        <v>14886</v>
      </c>
      <c r="K10" s="55">
        <v>13538</v>
      </c>
      <c r="L10" s="55">
        <v>14583</v>
      </c>
      <c r="M10" s="55">
        <v>14812</v>
      </c>
      <c r="N10" s="55">
        <v>15121</v>
      </c>
      <c r="O10" s="55">
        <v>12225</v>
      </c>
    </row>
    <row r="11" spans="1:15">
      <c r="A11" s="51">
        <v>9</v>
      </c>
      <c r="B11" s="51" t="s">
        <v>14</v>
      </c>
      <c r="C11" s="51" t="s">
        <v>27</v>
      </c>
      <c r="D11" s="60" t="s">
        <v>33</v>
      </c>
      <c r="E11" s="55">
        <v>7434</v>
      </c>
      <c r="F11" s="55">
        <v>8013</v>
      </c>
      <c r="G11" s="55">
        <v>6965.0312080000003</v>
      </c>
      <c r="H11" s="55">
        <v>8551.3884880000005</v>
      </c>
      <c r="I11" s="61">
        <v>7575.84</v>
      </c>
      <c r="J11" s="61">
        <v>7829.1</v>
      </c>
      <c r="K11" s="61">
        <v>7193.96</v>
      </c>
      <c r="L11" s="61">
        <v>7163.23</v>
      </c>
      <c r="M11" s="61">
        <v>6926.04</v>
      </c>
      <c r="N11" s="61">
        <v>7577.28</v>
      </c>
      <c r="O11" s="61">
        <v>7201.27</v>
      </c>
    </row>
    <row r="12" spans="1:15">
      <c r="A12" s="51">
        <v>10</v>
      </c>
      <c r="B12" s="51" t="s">
        <v>5</v>
      </c>
      <c r="C12" s="51" t="s">
        <v>25</v>
      </c>
      <c r="D12" s="60" t="s">
        <v>34</v>
      </c>
      <c r="E12" s="55">
        <v>7661.2611770000003</v>
      </c>
      <c r="F12" s="55">
        <v>7755.9871380000004</v>
      </c>
      <c r="G12" s="55">
        <v>7920.9121420000001</v>
      </c>
      <c r="H12" s="55">
        <v>8280.3934480000007</v>
      </c>
      <c r="I12" s="61">
        <v>8583.61</v>
      </c>
      <c r="J12" s="61">
        <v>8542.32</v>
      </c>
      <c r="K12" s="61">
        <v>8902.18</v>
      </c>
      <c r="L12" s="61">
        <v>8885.24</v>
      </c>
      <c r="M12" s="61">
        <v>9155.65</v>
      </c>
      <c r="N12" s="75">
        <v>8046.69</v>
      </c>
      <c r="O12" s="77">
        <v>9636.92</v>
      </c>
    </row>
    <row r="13" spans="1:15">
      <c r="I13" s="16"/>
      <c r="O13" s="68"/>
    </row>
    <row r="14" spans="1:15">
      <c r="I14" s="16"/>
      <c r="O14" s="76" t="s">
        <v>119</v>
      </c>
    </row>
    <row r="15" spans="1:15">
      <c r="E15" s="15"/>
      <c r="F15" s="15"/>
      <c r="G15" s="15"/>
      <c r="H15" s="15"/>
    </row>
    <row r="16" spans="1:15">
      <c r="E16" s="15"/>
      <c r="F16" s="15"/>
      <c r="G16" s="15"/>
      <c r="H16" s="15"/>
    </row>
  </sheetData>
  <autoFilter ref="A2:I14" xr:uid="{F26F70E0-3372-7346-87FA-15FFF0F5D01B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1AAB-B7C4-CB49-8E3F-979215BD7481}">
  <dimension ref="A1:O22"/>
  <sheetViews>
    <sheetView zoomScaleNormal="100" workbookViewId="0">
      <pane xSplit="10" topLeftCell="K1" activePane="topRight" state="frozen"/>
      <selection pane="topRight" activeCell="O3" sqref="O3:O12"/>
    </sheetView>
  </sheetViews>
  <sheetFormatPr defaultColWidth="11.19921875" defaultRowHeight="15.6"/>
  <cols>
    <col min="5" max="6" width="0" hidden="1" customWidth="1"/>
    <col min="7" max="7" width="14.5" hidden="1" customWidth="1"/>
    <col min="8" max="8" width="14.09765625" hidden="1" customWidth="1"/>
    <col min="9" max="9" width="14.19921875" hidden="1" customWidth="1"/>
    <col min="10" max="10" width="13.5" hidden="1" customWidth="1"/>
    <col min="11" max="11" width="11.19921875" customWidth="1"/>
    <col min="12" max="12" width="11.296875" bestFit="1" customWidth="1"/>
  </cols>
  <sheetData>
    <row r="1" spans="1:15">
      <c r="A1" t="s">
        <v>17</v>
      </c>
      <c r="E1" s="1" t="s">
        <v>0</v>
      </c>
      <c r="F1" s="1" t="s">
        <v>1</v>
      </c>
      <c r="G1" s="1" t="s">
        <v>2</v>
      </c>
      <c r="H1" s="1" t="s">
        <v>26</v>
      </c>
      <c r="I1" s="1" t="s">
        <v>99</v>
      </c>
      <c r="J1" s="62" t="s">
        <v>101</v>
      </c>
      <c r="K1" s="1" t="s">
        <v>103</v>
      </c>
      <c r="L1" s="1" t="s">
        <v>114</v>
      </c>
      <c r="M1" s="52" t="s">
        <v>115</v>
      </c>
      <c r="N1" s="53" t="s">
        <v>116</v>
      </c>
      <c r="O1" s="1" t="s">
        <v>118</v>
      </c>
    </row>
    <row r="2" spans="1:15">
      <c r="A2" t="s">
        <v>3</v>
      </c>
      <c r="B2" t="s">
        <v>4</v>
      </c>
      <c r="C2" t="s">
        <v>15</v>
      </c>
      <c r="D2" t="s">
        <v>28</v>
      </c>
      <c r="E2" s="2">
        <v>44104</v>
      </c>
      <c r="F2" s="2">
        <v>44196</v>
      </c>
      <c r="G2" s="2">
        <v>44286</v>
      </c>
      <c r="H2" s="2">
        <v>44377</v>
      </c>
      <c r="I2" s="2">
        <v>44469</v>
      </c>
      <c r="J2" s="63">
        <v>44561</v>
      </c>
      <c r="K2" s="2">
        <v>44651</v>
      </c>
      <c r="L2" s="2">
        <v>44742</v>
      </c>
      <c r="M2" s="54">
        <v>44834</v>
      </c>
      <c r="N2" s="54">
        <v>44926</v>
      </c>
      <c r="O2" s="2">
        <v>45016</v>
      </c>
    </row>
    <row r="3" spans="1:15">
      <c r="A3">
        <v>1</v>
      </c>
      <c r="B3" t="s">
        <v>6</v>
      </c>
      <c r="C3" t="s">
        <v>16</v>
      </c>
      <c r="D3" t="s">
        <v>29</v>
      </c>
      <c r="E3" s="3">
        <v>2827</v>
      </c>
      <c r="F3" s="3">
        <v>4016</v>
      </c>
      <c r="G3" s="3">
        <v>3065</v>
      </c>
      <c r="H3" s="3">
        <v>3290</v>
      </c>
      <c r="I3" s="3">
        <v>3430</v>
      </c>
      <c r="J3" s="3">
        <v>4749</v>
      </c>
      <c r="K3" s="3">
        <v>3485</v>
      </c>
      <c r="L3" s="3">
        <v>3745</v>
      </c>
      <c r="M3" s="3">
        <v>3650</v>
      </c>
      <c r="N3" s="3">
        <v>3872</v>
      </c>
      <c r="O3" s="3">
        <v>3576</v>
      </c>
    </row>
    <row r="4" spans="1:15">
      <c r="A4">
        <v>2</v>
      </c>
      <c r="B4" t="s">
        <v>7</v>
      </c>
      <c r="C4" t="s">
        <v>18</v>
      </c>
      <c r="D4" t="s">
        <v>29</v>
      </c>
      <c r="E4" s="3">
        <v>2359</v>
      </c>
      <c r="F4" s="3">
        <v>3355</v>
      </c>
      <c r="G4" s="3">
        <v>2014</v>
      </c>
      <c r="H4" s="3">
        <v>2459</v>
      </c>
      <c r="I4" s="10">
        <v>3447</v>
      </c>
      <c r="J4" s="10">
        <v>5915</v>
      </c>
      <c r="K4" s="10">
        <v>2301</v>
      </c>
      <c r="L4" s="3">
        <v>2815</v>
      </c>
      <c r="M4" s="3">
        <v>2696</v>
      </c>
      <c r="N4" s="3">
        <v>3615</v>
      </c>
      <c r="O4" s="3">
        <v>2494</v>
      </c>
    </row>
    <row r="5" spans="1:15">
      <c r="A5">
        <v>3</v>
      </c>
      <c r="B5" t="s">
        <v>8</v>
      </c>
      <c r="C5" t="s">
        <v>19</v>
      </c>
      <c r="D5" s="37" t="s">
        <v>32</v>
      </c>
      <c r="E5" s="3">
        <v>6291</v>
      </c>
      <c r="F5" s="3">
        <v>7044</v>
      </c>
      <c r="G5" s="3">
        <v>6758.5723989999997</v>
      </c>
      <c r="H5" s="3">
        <v>7230.9393790000004</v>
      </c>
      <c r="I5" s="18">
        <v>7163.02</v>
      </c>
      <c r="J5" s="18">
        <v>7695.72</v>
      </c>
      <c r="K5" s="18">
        <v>7617.85</v>
      </c>
      <c r="L5" s="3">
        <v>6937.55</v>
      </c>
      <c r="M5" s="3">
        <v>6733.3805130000001</v>
      </c>
      <c r="N5" s="3">
        <v>8028.82</v>
      </c>
      <c r="O5" s="3">
        <v>8128.65</v>
      </c>
    </row>
    <row r="6" spans="1:15">
      <c r="A6">
        <v>4</v>
      </c>
      <c r="B6" t="s">
        <v>9</v>
      </c>
      <c r="C6" t="s">
        <v>20</v>
      </c>
      <c r="D6" s="37" t="s">
        <v>32</v>
      </c>
      <c r="E6" s="3">
        <v>2146</v>
      </c>
      <c r="F6" s="3">
        <v>2334</v>
      </c>
      <c r="G6" s="3">
        <v>2067.39</v>
      </c>
      <c r="H6" s="3">
        <v>2276.2867460000002</v>
      </c>
      <c r="I6" s="18">
        <v>2267.75</v>
      </c>
      <c r="J6" s="18">
        <v>2428.15</v>
      </c>
      <c r="K6" s="18">
        <v>2289.59</v>
      </c>
      <c r="L6" s="3">
        <v>2291.1999999999998</v>
      </c>
      <c r="M6" s="3">
        <v>2113.0705290000001</v>
      </c>
      <c r="N6" s="3">
        <v>2137</v>
      </c>
      <c r="O6" s="3">
        <v>2195.89</v>
      </c>
    </row>
    <row r="7" spans="1:15">
      <c r="A7">
        <v>5</v>
      </c>
      <c r="B7" t="s">
        <v>10</v>
      </c>
      <c r="C7" t="s">
        <v>21</v>
      </c>
      <c r="D7" t="s">
        <v>29</v>
      </c>
      <c r="E7" s="3">
        <v>3318</v>
      </c>
      <c r="F7" s="3">
        <v>5816</v>
      </c>
      <c r="G7" s="3">
        <v>2471</v>
      </c>
      <c r="H7" s="3">
        <v>4352</v>
      </c>
      <c r="I7" s="10">
        <v>2314</v>
      </c>
      <c r="J7" s="10">
        <v>3077</v>
      </c>
      <c r="K7" s="10">
        <v>2569</v>
      </c>
      <c r="L7" s="3">
        <v>2776</v>
      </c>
      <c r="M7" s="50">
        <v>4398</v>
      </c>
      <c r="N7" s="50">
        <v>3775</v>
      </c>
      <c r="O7" s="3">
        <v>3828</v>
      </c>
    </row>
    <row r="8" spans="1:15">
      <c r="A8">
        <v>6</v>
      </c>
      <c r="B8" t="s">
        <v>11</v>
      </c>
      <c r="C8" t="s">
        <v>22</v>
      </c>
      <c r="D8" s="37" t="s">
        <v>31</v>
      </c>
      <c r="E8" s="3">
        <v>1454</v>
      </c>
      <c r="F8" s="3">
        <v>1796</v>
      </c>
      <c r="G8" s="3">
        <v>1539.892325</v>
      </c>
      <c r="H8" s="3">
        <v>1651.2580479999999</v>
      </c>
      <c r="I8" s="18">
        <v>1977.04</v>
      </c>
      <c r="J8" s="18">
        <v>1965.4</v>
      </c>
      <c r="K8" s="18">
        <v>1526.99</v>
      </c>
      <c r="L8" s="3">
        <v>1501.76</v>
      </c>
      <c r="M8" s="3">
        <v>1491.4603930000001</v>
      </c>
      <c r="N8" s="3">
        <v>2151.66</v>
      </c>
      <c r="O8" s="3">
        <v>1533.66</v>
      </c>
    </row>
    <row r="9" spans="1:15">
      <c r="A9">
        <v>7</v>
      </c>
      <c r="B9" t="s">
        <v>12</v>
      </c>
      <c r="C9" t="s">
        <v>23</v>
      </c>
      <c r="D9" s="37" t="s">
        <v>30</v>
      </c>
      <c r="E9" s="3">
        <v>3146</v>
      </c>
      <c r="F9" s="3">
        <v>3384</v>
      </c>
      <c r="G9" s="3">
        <v>3331.6102540000002</v>
      </c>
      <c r="H9" s="3">
        <v>3156.0368170000002</v>
      </c>
      <c r="I9" s="18">
        <v>3082.95</v>
      </c>
      <c r="J9" s="18">
        <v>3445.94</v>
      </c>
      <c r="K9" s="18">
        <v>3360.86</v>
      </c>
      <c r="L9" s="3">
        <v>3293.56</v>
      </c>
      <c r="M9" s="3">
        <v>3080.2284009999998</v>
      </c>
      <c r="N9" s="3">
        <v>3819.62</v>
      </c>
      <c r="O9" s="3">
        <v>3869.45</v>
      </c>
    </row>
    <row r="10" spans="1:15">
      <c r="A10">
        <v>8</v>
      </c>
      <c r="B10" t="s">
        <v>13</v>
      </c>
      <c r="C10" t="s">
        <v>24</v>
      </c>
      <c r="D10" t="s">
        <v>29</v>
      </c>
      <c r="E10" s="3">
        <v>1575</v>
      </c>
      <c r="F10" s="3">
        <v>1821</v>
      </c>
      <c r="G10" s="3">
        <v>1731</v>
      </c>
      <c r="H10" s="3">
        <v>1784</v>
      </c>
      <c r="I10" s="10">
        <v>1655</v>
      </c>
      <c r="J10" s="10">
        <v>1811</v>
      </c>
      <c r="K10" s="10">
        <v>1488</v>
      </c>
      <c r="L10" s="3">
        <v>1608</v>
      </c>
      <c r="M10" s="3">
        <v>1610</v>
      </c>
      <c r="N10" s="3">
        <v>1781</v>
      </c>
      <c r="O10" s="50">
        <v>2292</v>
      </c>
    </row>
    <row r="11" spans="1:15">
      <c r="A11">
        <v>9</v>
      </c>
      <c r="B11" t="s">
        <v>14</v>
      </c>
      <c r="C11" t="s">
        <v>27</v>
      </c>
      <c r="D11" s="37" t="s">
        <v>33</v>
      </c>
      <c r="E11" s="3">
        <v>1113</v>
      </c>
      <c r="F11" s="3">
        <v>1126</v>
      </c>
      <c r="G11" s="3">
        <v>1024.390568</v>
      </c>
      <c r="H11" s="3">
        <v>1102.959934</v>
      </c>
      <c r="I11" s="18">
        <v>1180.1099999999999</v>
      </c>
      <c r="J11" s="18">
        <v>1115.1500000000001</v>
      </c>
      <c r="K11" s="18">
        <v>1183.17</v>
      </c>
      <c r="L11" s="3">
        <v>1057.81</v>
      </c>
      <c r="M11" s="3">
        <v>1065.1583350000001</v>
      </c>
      <c r="N11" s="3">
        <v>1333.02</v>
      </c>
      <c r="O11" s="3">
        <v>1315.21</v>
      </c>
    </row>
    <row r="12" spans="1:15">
      <c r="A12">
        <v>10</v>
      </c>
      <c r="B12" t="s">
        <v>5</v>
      </c>
      <c r="C12" t="s">
        <v>25</v>
      </c>
      <c r="D12" s="37" t="s">
        <v>34</v>
      </c>
      <c r="E12" s="3">
        <v>47.225627000000003</v>
      </c>
      <c r="F12" s="3">
        <v>87.442993000000001</v>
      </c>
      <c r="G12" s="3">
        <v>58.263753000000001</v>
      </c>
      <c r="H12" s="3">
        <v>66.442992000000004</v>
      </c>
      <c r="I12" s="18">
        <v>75.14</v>
      </c>
      <c r="J12" s="18">
        <v>90.15</v>
      </c>
      <c r="K12" s="18">
        <v>70.22</v>
      </c>
      <c r="L12" s="3">
        <v>63.84</v>
      </c>
      <c r="M12" s="3">
        <v>84.458934999999997</v>
      </c>
      <c r="N12" s="50">
        <v>84.86</v>
      </c>
      <c r="O12" s="50">
        <v>84.45</v>
      </c>
    </row>
    <row r="13" spans="1:15">
      <c r="I13" s="11"/>
      <c r="J13" s="11"/>
      <c r="O13" s="69" t="s">
        <v>120</v>
      </c>
    </row>
    <row r="14" spans="1:15">
      <c r="I14" s="11"/>
      <c r="J14" s="11"/>
    </row>
    <row r="15" spans="1:15">
      <c r="I15" s="11"/>
      <c r="J15" s="11"/>
    </row>
    <row r="16" spans="1:15">
      <c r="I16" s="11"/>
      <c r="J16" s="11"/>
    </row>
    <row r="20" spans="7:8">
      <c r="G20" s="3"/>
      <c r="H20" s="3"/>
    </row>
    <row r="21" spans="7:8">
      <c r="G21" s="3"/>
      <c r="H21" s="3"/>
    </row>
    <row r="22" spans="7:8">
      <c r="G22" s="3"/>
      <c r="H22" s="3"/>
    </row>
  </sheetData>
  <autoFilter ref="A2:K13" xr:uid="{2C561AAB-B7C4-CB49-8E3F-979215BD748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6A19-0724-C343-9D5B-DCD33D1953D8}">
  <dimension ref="B2:H24"/>
  <sheetViews>
    <sheetView workbookViewId="0">
      <selection activeCell="B2" sqref="B2:B3"/>
    </sheetView>
  </sheetViews>
  <sheetFormatPr defaultColWidth="11.19921875" defaultRowHeight="15.6"/>
  <cols>
    <col min="3" max="3" width="13.8984375" customWidth="1"/>
  </cols>
  <sheetData>
    <row r="2" spans="2:8">
      <c r="B2" s="1" t="s">
        <v>118</v>
      </c>
    </row>
    <row r="3" spans="2:8">
      <c r="B3" s="2">
        <v>45016</v>
      </c>
      <c r="C3" t="s">
        <v>67</v>
      </c>
      <c r="D3" t="s">
        <v>66</v>
      </c>
      <c r="E3" t="s">
        <v>65</v>
      </c>
    </row>
    <row r="4" spans="2:8">
      <c r="B4" t="s">
        <v>6</v>
      </c>
      <c r="C4" s="55">
        <v>24734</v>
      </c>
      <c r="D4" s="3">
        <v>3576</v>
      </c>
      <c r="E4" s="5">
        <f t="shared" ref="E4:E13" si="0">D4/C4</f>
        <v>0.14457831325301204</v>
      </c>
    </row>
    <row r="5" spans="2:8">
      <c r="B5" t="s">
        <v>7</v>
      </c>
      <c r="C5" s="55">
        <v>18282</v>
      </c>
      <c r="D5" s="3">
        <v>2494</v>
      </c>
      <c r="E5" s="5">
        <f t="shared" si="0"/>
        <v>0.13641833497429165</v>
      </c>
    </row>
    <row r="6" spans="2:8">
      <c r="B6" t="s">
        <v>8</v>
      </c>
      <c r="C6" s="55">
        <v>33936.22</v>
      </c>
      <c r="D6" s="3">
        <v>8128.65</v>
      </c>
      <c r="E6" s="5">
        <f t="shared" si="0"/>
        <v>0.239527266148086</v>
      </c>
    </row>
    <row r="7" spans="2:8">
      <c r="B7" t="s">
        <v>9</v>
      </c>
      <c r="C7" s="55">
        <v>13125.01</v>
      </c>
      <c r="D7" s="3">
        <v>2195.89</v>
      </c>
      <c r="E7" s="5">
        <f t="shared" si="0"/>
        <v>0.16730577729083634</v>
      </c>
    </row>
    <row r="8" spans="2:8">
      <c r="B8" t="s">
        <v>10</v>
      </c>
      <c r="C8" s="55">
        <v>14586</v>
      </c>
      <c r="D8" s="3">
        <v>3828</v>
      </c>
      <c r="E8" s="5">
        <f t="shared" si="0"/>
        <v>0.26244343891402716</v>
      </c>
      <c r="G8" s="12"/>
      <c r="H8" s="15"/>
    </row>
    <row r="9" spans="2:8">
      <c r="B9" t="s">
        <v>11</v>
      </c>
      <c r="C9" s="55">
        <v>8597.15</v>
      </c>
      <c r="D9" s="3">
        <v>1533.66</v>
      </c>
      <c r="E9" s="5">
        <f t="shared" si="0"/>
        <v>0.17839167631133576</v>
      </c>
      <c r="G9" s="12"/>
      <c r="H9" s="17"/>
    </row>
    <row r="10" spans="2:8">
      <c r="B10" t="s">
        <v>12</v>
      </c>
      <c r="C10" s="55">
        <v>25231.37</v>
      </c>
      <c r="D10" s="3">
        <v>3869.45</v>
      </c>
      <c r="E10" s="5">
        <f t="shared" si="0"/>
        <v>0.153358695940807</v>
      </c>
      <c r="G10" s="12"/>
      <c r="H10" s="17"/>
    </row>
    <row r="11" spans="2:8">
      <c r="B11" t="s">
        <v>13</v>
      </c>
      <c r="C11" s="55">
        <v>12225</v>
      </c>
      <c r="D11" s="50">
        <v>2292</v>
      </c>
      <c r="E11" s="5">
        <f t="shared" si="0"/>
        <v>0.18748466257668711</v>
      </c>
      <c r="G11" s="12"/>
      <c r="H11" s="15"/>
    </row>
    <row r="12" spans="2:8">
      <c r="B12" t="s">
        <v>14</v>
      </c>
      <c r="C12" s="61">
        <v>7201.27</v>
      </c>
      <c r="D12" s="3">
        <v>1315.21</v>
      </c>
      <c r="E12" s="5">
        <f t="shared" si="0"/>
        <v>0.18263584062255686</v>
      </c>
      <c r="G12" s="12"/>
      <c r="H12" s="17"/>
    </row>
    <row r="13" spans="2:8">
      <c r="B13" t="s">
        <v>5</v>
      </c>
      <c r="C13" s="77">
        <v>9636.92</v>
      </c>
      <c r="D13" s="50">
        <v>84.45</v>
      </c>
      <c r="E13" s="5">
        <f t="shared" si="0"/>
        <v>8.7631732960323418E-3</v>
      </c>
      <c r="G13" s="12"/>
      <c r="H13" s="17"/>
    </row>
    <row r="15" spans="2:8">
      <c r="C15" s="15"/>
      <c r="D15" s="3"/>
    </row>
    <row r="16" spans="2:8">
      <c r="C16" s="40"/>
      <c r="D16" s="10"/>
    </row>
    <row r="17" spans="3:4">
      <c r="C17" s="17"/>
      <c r="D17" s="18"/>
    </row>
    <row r="18" spans="3:4">
      <c r="C18" s="17"/>
      <c r="D18" s="18"/>
    </row>
    <row r="19" spans="3:4">
      <c r="C19" s="15"/>
      <c r="D19" s="10"/>
    </row>
    <row r="20" spans="3:4">
      <c r="C20" s="17"/>
      <c r="D20" s="18"/>
    </row>
    <row r="21" spans="3:4">
      <c r="C21" s="17"/>
      <c r="D21" s="18"/>
    </row>
    <row r="22" spans="3:4">
      <c r="C22" s="15"/>
      <c r="D22" s="10"/>
    </row>
    <row r="23" spans="3:4">
      <c r="C23" s="17"/>
      <c r="D23" s="18"/>
    </row>
    <row r="24" spans="3:4">
      <c r="C24" s="17"/>
      <c r="D2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47CD-55ED-EB47-97C8-A43D1B999F96}">
  <dimension ref="A1:O16"/>
  <sheetViews>
    <sheetView workbookViewId="0">
      <selection activeCell="D30" sqref="D30"/>
    </sheetView>
  </sheetViews>
  <sheetFormatPr defaultColWidth="11.19921875" defaultRowHeight="15.6"/>
  <cols>
    <col min="5" max="8" width="11.5" hidden="1" customWidth="1"/>
    <col min="9" max="11" width="0" hidden="1" customWidth="1"/>
    <col min="12" max="12" width="11.19921875" hidden="1" customWidth="1"/>
  </cols>
  <sheetData>
    <row r="1" spans="1:15">
      <c r="A1" t="s">
        <v>38</v>
      </c>
      <c r="E1" s="1" t="s">
        <v>0</v>
      </c>
      <c r="F1" s="1" t="s">
        <v>1</v>
      </c>
      <c r="G1" s="1" t="s">
        <v>2</v>
      </c>
      <c r="H1" s="1" t="s">
        <v>26</v>
      </c>
      <c r="I1" s="1" t="s">
        <v>99</v>
      </c>
      <c r="J1" s="62" t="s">
        <v>101</v>
      </c>
      <c r="K1" s="1" t="s">
        <v>103</v>
      </c>
      <c r="L1" s="1" t="s">
        <v>114</v>
      </c>
      <c r="M1" s="52" t="s">
        <v>115</v>
      </c>
      <c r="N1" s="71" t="s">
        <v>116</v>
      </c>
      <c r="O1" s="1" t="s">
        <v>118</v>
      </c>
    </row>
    <row r="2" spans="1:15">
      <c r="A2" t="s">
        <v>3</v>
      </c>
      <c r="B2" t="s">
        <v>4</v>
      </c>
      <c r="C2" t="s">
        <v>15</v>
      </c>
      <c r="D2" t="s">
        <v>28</v>
      </c>
      <c r="E2" s="2">
        <v>44104</v>
      </c>
      <c r="F2" s="2">
        <v>44196</v>
      </c>
      <c r="G2" s="2">
        <v>44286</v>
      </c>
      <c r="H2" s="2">
        <v>44377</v>
      </c>
      <c r="I2" s="2">
        <v>44469</v>
      </c>
      <c r="J2" s="63">
        <v>44561</v>
      </c>
      <c r="K2" s="2">
        <v>44651</v>
      </c>
      <c r="L2" s="2">
        <v>44742</v>
      </c>
      <c r="M2" s="54">
        <v>44834</v>
      </c>
      <c r="N2" s="70">
        <v>44926</v>
      </c>
      <c r="O2" s="2">
        <v>45016</v>
      </c>
    </row>
    <row r="3" spans="1:15">
      <c r="A3">
        <v>1</v>
      </c>
      <c r="B3" t="s">
        <v>44</v>
      </c>
      <c r="C3" t="s">
        <v>45</v>
      </c>
      <c r="D3" t="s">
        <v>29</v>
      </c>
      <c r="E3" s="64">
        <v>2972</v>
      </c>
      <c r="F3" s="64">
        <v>3621</v>
      </c>
      <c r="G3" s="64">
        <v>4424</v>
      </c>
      <c r="H3" s="64">
        <v>4574</v>
      </c>
      <c r="I3" s="64">
        <v>4526</v>
      </c>
      <c r="J3" s="65">
        <v>4331</v>
      </c>
      <c r="K3" s="65">
        <v>4178</v>
      </c>
      <c r="L3" s="64">
        <v>4089</v>
      </c>
      <c r="M3" s="64">
        <v>4046</v>
      </c>
      <c r="N3" s="64">
        <v>3861</v>
      </c>
      <c r="O3" s="64">
        <v>3720</v>
      </c>
    </row>
    <row r="4" spans="1:15">
      <c r="A4">
        <v>2</v>
      </c>
      <c r="B4" t="s">
        <v>35</v>
      </c>
      <c r="C4" t="s">
        <v>41</v>
      </c>
      <c r="D4" s="38" t="s">
        <v>42</v>
      </c>
      <c r="E4" s="64">
        <v>3979.7566044800001</v>
      </c>
      <c r="F4" s="64">
        <v>4455.0219888015999</v>
      </c>
      <c r="G4" s="64">
        <v>3876.295505</v>
      </c>
      <c r="H4" s="64">
        <v>3927.6090829999998</v>
      </c>
      <c r="I4" s="64">
        <v>3878.18</v>
      </c>
      <c r="J4" s="64">
        <v>4155.25</v>
      </c>
      <c r="K4" s="64">
        <v>3647.66</v>
      </c>
      <c r="L4" s="65">
        <v>3626.79</v>
      </c>
      <c r="M4" s="65">
        <v>3395.4663660000001</v>
      </c>
      <c r="N4" s="64">
        <v>3902.85</v>
      </c>
      <c r="O4" s="64">
        <v>3595.84</v>
      </c>
    </row>
    <row r="5" spans="1:15">
      <c r="A5">
        <v>3</v>
      </c>
      <c r="B5" t="s">
        <v>36</v>
      </c>
      <c r="C5" s="4">
        <v>524715</v>
      </c>
      <c r="D5" s="38" t="s">
        <v>43</v>
      </c>
      <c r="E5" s="64">
        <v>1152.17</v>
      </c>
      <c r="F5" s="64">
        <v>1198.3930263984</v>
      </c>
      <c r="G5" s="64">
        <v>1164.8840700000001</v>
      </c>
      <c r="H5" s="64">
        <v>1307.5861600000001</v>
      </c>
      <c r="I5" s="64">
        <v>1297.51</v>
      </c>
      <c r="J5" s="64">
        <v>1323.91</v>
      </c>
      <c r="K5" s="64">
        <v>1244.6199999999999</v>
      </c>
      <c r="L5" s="65">
        <v>1361.74</v>
      </c>
      <c r="M5" s="65">
        <v>1345.763205</v>
      </c>
      <c r="N5" s="64">
        <v>1358.76</v>
      </c>
      <c r="O5" s="64">
        <v>1331.18</v>
      </c>
    </row>
    <row r="6" spans="1:15">
      <c r="A6">
        <v>4</v>
      </c>
      <c r="B6" t="s">
        <v>37</v>
      </c>
      <c r="C6" s="4">
        <v>524804</v>
      </c>
      <c r="D6" s="38" t="s">
        <v>43</v>
      </c>
      <c r="E6" s="64">
        <v>873.36</v>
      </c>
      <c r="F6" s="64">
        <v>863.16899485369993</v>
      </c>
      <c r="G6" s="64">
        <v>820.25715700000001</v>
      </c>
      <c r="H6" s="64">
        <v>767.16600800000003</v>
      </c>
      <c r="I6" s="64">
        <v>733.53</v>
      </c>
      <c r="J6" s="64">
        <v>805.66</v>
      </c>
      <c r="K6" s="66">
        <v>790.79</v>
      </c>
      <c r="L6" s="43">
        <v>789.05</v>
      </c>
      <c r="M6" s="43">
        <v>705.22843</v>
      </c>
      <c r="N6" s="64">
        <v>774.46</v>
      </c>
      <c r="O6" s="64">
        <v>788.305792</v>
      </c>
    </row>
    <row r="7" spans="1:15">
      <c r="A7">
        <v>5</v>
      </c>
      <c r="B7" t="s">
        <v>39</v>
      </c>
      <c r="C7" s="4">
        <v>500257</v>
      </c>
      <c r="D7" s="38" t="s">
        <v>43</v>
      </c>
      <c r="E7" s="64">
        <v>516.6</v>
      </c>
      <c r="F7" s="64">
        <v>544.81533408619998</v>
      </c>
      <c r="G7" s="64">
        <v>517.05654400000003</v>
      </c>
      <c r="H7" s="64">
        <v>574.526883</v>
      </c>
      <c r="I7" s="64">
        <v>551.48</v>
      </c>
      <c r="J7" s="64">
        <v>558.51</v>
      </c>
      <c r="K7" s="64">
        <v>511.59</v>
      </c>
      <c r="L7" s="65">
        <v>473.72</v>
      </c>
      <c r="M7" s="65">
        <v>509.37806399999999</v>
      </c>
      <c r="N7" s="64">
        <v>522.44000000000005</v>
      </c>
      <c r="O7" s="64">
        <v>539.51390200000003</v>
      </c>
    </row>
    <row r="8" spans="1:15">
      <c r="E8" s="3"/>
      <c r="F8" s="3"/>
      <c r="G8" s="3"/>
      <c r="H8" s="3"/>
    </row>
    <row r="9" spans="1:15">
      <c r="E9" s="3"/>
      <c r="F9" s="3"/>
      <c r="G9" s="3"/>
      <c r="H9" s="3"/>
    </row>
    <row r="10" spans="1:15">
      <c r="E10" s="3"/>
      <c r="F10" s="3"/>
      <c r="G10" s="3"/>
      <c r="H10" s="3"/>
    </row>
    <row r="11" spans="1:15">
      <c r="C11" s="4"/>
      <c r="E11" s="3"/>
      <c r="F11" s="3"/>
      <c r="G11" s="3"/>
      <c r="H11" s="3"/>
    </row>
    <row r="12" spans="1:15">
      <c r="C12" s="4"/>
      <c r="E12" s="3"/>
      <c r="F12" s="3"/>
      <c r="G12" s="3"/>
      <c r="H12" s="3"/>
      <c r="I12" s="3"/>
    </row>
    <row r="13" spans="1:15">
      <c r="C13" s="4"/>
      <c r="E13" s="3"/>
      <c r="F13" s="3"/>
      <c r="G13" s="3"/>
      <c r="H13" s="3"/>
    </row>
    <row r="16" spans="1:15">
      <c r="A16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F7FF-790B-864A-969D-40480B9A0275}">
  <dimension ref="A1:P16"/>
  <sheetViews>
    <sheetView workbookViewId="0">
      <selection activeCell="C22" sqref="C22"/>
    </sheetView>
  </sheetViews>
  <sheetFormatPr defaultColWidth="11.19921875" defaultRowHeight="15.6"/>
  <cols>
    <col min="5" max="8" width="11.5" hidden="1" customWidth="1"/>
    <col min="9" max="10" width="0" hidden="1" customWidth="1"/>
  </cols>
  <sheetData>
    <row r="1" spans="1:16">
      <c r="A1" t="s">
        <v>38</v>
      </c>
      <c r="E1" s="1" t="s">
        <v>0</v>
      </c>
      <c r="F1" s="1" t="s">
        <v>1</v>
      </c>
      <c r="G1" s="1" t="s">
        <v>2</v>
      </c>
      <c r="H1" s="1" t="s">
        <v>26</v>
      </c>
      <c r="I1" s="1" t="s">
        <v>99</v>
      </c>
      <c r="J1" s="42" t="s">
        <v>101</v>
      </c>
      <c r="K1" s="13" t="s">
        <v>103</v>
      </c>
      <c r="L1" s="1" t="s">
        <v>114</v>
      </c>
      <c r="M1" s="52" t="s">
        <v>115</v>
      </c>
      <c r="N1" s="42" t="s">
        <v>116</v>
      </c>
      <c r="O1" s="1" t="s">
        <v>118</v>
      </c>
    </row>
    <row r="2" spans="1:16">
      <c r="A2" t="s">
        <v>3</v>
      </c>
      <c r="B2" t="s">
        <v>4</v>
      </c>
      <c r="C2" t="s">
        <v>15</v>
      </c>
      <c r="D2" t="s">
        <v>28</v>
      </c>
      <c r="E2" s="2">
        <v>44104</v>
      </c>
      <c r="F2" s="2">
        <v>44196</v>
      </c>
      <c r="G2" s="2">
        <v>44286</v>
      </c>
      <c r="H2" s="2">
        <v>44377</v>
      </c>
      <c r="I2" s="2">
        <v>44469</v>
      </c>
      <c r="J2" s="41">
        <v>44561</v>
      </c>
      <c r="K2" s="14">
        <v>44651</v>
      </c>
      <c r="L2" s="2">
        <v>44742</v>
      </c>
      <c r="M2" s="54">
        <v>44834</v>
      </c>
      <c r="N2" s="41">
        <v>44561</v>
      </c>
      <c r="O2" s="2">
        <v>45016</v>
      </c>
    </row>
    <row r="3" spans="1:16">
      <c r="A3">
        <v>1</v>
      </c>
      <c r="B3" t="s">
        <v>44</v>
      </c>
      <c r="C3" t="s">
        <v>45</v>
      </c>
      <c r="D3" t="s">
        <v>29</v>
      </c>
      <c r="E3" s="3">
        <v>130</v>
      </c>
      <c r="F3" s="3">
        <v>153</v>
      </c>
      <c r="G3" s="3">
        <v>163</v>
      </c>
      <c r="H3" s="3">
        <v>144</v>
      </c>
      <c r="I3" s="3">
        <v>153</v>
      </c>
      <c r="J3" s="43">
        <v>254</v>
      </c>
      <c r="K3" s="43">
        <v>142</v>
      </c>
      <c r="L3" s="65">
        <v>163</v>
      </c>
      <c r="M3" s="64">
        <v>175</v>
      </c>
      <c r="N3" s="64">
        <v>181</v>
      </c>
      <c r="O3" s="64">
        <v>183</v>
      </c>
    </row>
    <row r="4" spans="1:16">
      <c r="A4">
        <v>2</v>
      </c>
      <c r="B4" t="s">
        <v>35</v>
      </c>
      <c r="C4" t="s">
        <v>41</v>
      </c>
      <c r="D4" s="38" t="s">
        <v>42</v>
      </c>
      <c r="E4" s="3">
        <v>257.67164200000002</v>
      </c>
      <c r="F4" s="3">
        <v>303.65142300000002</v>
      </c>
      <c r="G4" s="3">
        <v>248.89519100000001</v>
      </c>
      <c r="H4" s="3">
        <v>248.15961799999999</v>
      </c>
      <c r="I4" s="3">
        <v>222.44</v>
      </c>
      <c r="J4" s="3">
        <v>247.52</v>
      </c>
      <c r="K4" s="3">
        <v>225.47</v>
      </c>
      <c r="L4" s="43">
        <v>218.5</v>
      </c>
      <c r="M4" s="65">
        <v>166.81549699999999</v>
      </c>
      <c r="N4" s="64">
        <v>207.95</v>
      </c>
      <c r="O4" s="64">
        <v>230.2</v>
      </c>
    </row>
    <row r="5" spans="1:16">
      <c r="A5">
        <v>3</v>
      </c>
      <c r="B5" t="s">
        <v>36</v>
      </c>
      <c r="C5" s="4">
        <v>524715</v>
      </c>
      <c r="D5" s="38" t="s">
        <v>43</v>
      </c>
      <c r="E5" s="3">
        <v>80.487611749999999</v>
      </c>
      <c r="F5" s="3">
        <v>74.791073019500004</v>
      </c>
      <c r="G5" s="3">
        <v>73.627015</v>
      </c>
      <c r="H5" s="3">
        <v>77.335499999999996</v>
      </c>
      <c r="I5" s="3">
        <v>69.61</v>
      </c>
      <c r="J5" s="3">
        <v>70.12</v>
      </c>
      <c r="K5" s="3">
        <v>68.099999999999994</v>
      </c>
      <c r="L5" s="43">
        <v>56.91</v>
      </c>
      <c r="M5" s="65">
        <v>68.613365999999999</v>
      </c>
      <c r="N5" s="64">
        <v>79.040000000000006</v>
      </c>
      <c r="O5" s="66">
        <v>79.63</v>
      </c>
    </row>
    <row r="6" spans="1:16">
      <c r="A6">
        <v>4</v>
      </c>
      <c r="B6" t="s">
        <v>37</v>
      </c>
      <c r="C6" s="4">
        <v>524804</v>
      </c>
      <c r="D6" s="38" t="s">
        <v>43</v>
      </c>
      <c r="E6" s="3">
        <v>54.893224750000002</v>
      </c>
      <c r="F6" s="3">
        <v>52.957233026499999</v>
      </c>
      <c r="G6" s="3">
        <v>62.460638000000003</v>
      </c>
      <c r="H6" s="3">
        <v>48.166508</v>
      </c>
      <c r="I6" s="3">
        <v>53.78</v>
      </c>
      <c r="J6" s="3">
        <v>52.75</v>
      </c>
      <c r="K6" s="3">
        <v>56.78</v>
      </c>
      <c r="L6" s="43">
        <v>39.22</v>
      </c>
      <c r="M6" s="43">
        <v>33.913482999999999</v>
      </c>
      <c r="N6" s="64">
        <v>50.18</v>
      </c>
      <c r="O6" s="66">
        <v>50.56</v>
      </c>
    </row>
    <row r="7" spans="1:16">
      <c r="A7">
        <v>5</v>
      </c>
      <c r="B7" t="s">
        <v>39</v>
      </c>
      <c r="C7" s="4">
        <v>500257</v>
      </c>
      <c r="D7" s="38" t="s">
        <v>43</v>
      </c>
      <c r="E7" s="3">
        <v>51.768015390000002</v>
      </c>
      <c r="F7" s="3">
        <v>47.180080332700001</v>
      </c>
      <c r="G7" s="3">
        <v>46.838645</v>
      </c>
      <c r="H7" s="3">
        <v>50.278838999999998</v>
      </c>
      <c r="I7" s="3">
        <v>44.48</v>
      </c>
      <c r="J7" s="3">
        <v>47.59</v>
      </c>
      <c r="K7" s="50">
        <v>46.71</v>
      </c>
      <c r="L7" s="43">
        <v>44</v>
      </c>
      <c r="M7" s="65">
        <v>41.482579999999999</v>
      </c>
      <c r="N7" s="64">
        <v>35</v>
      </c>
      <c r="O7" s="66">
        <v>35.268554999999999</v>
      </c>
    </row>
    <row r="8" spans="1:16">
      <c r="D8" s="39"/>
      <c r="E8" s="3"/>
      <c r="F8" s="3"/>
      <c r="G8" s="3"/>
      <c r="H8" s="3"/>
      <c r="L8" s="43"/>
      <c r="M8" s="43"/>
      <c r="N8" s="43"/>
      <c r="P8" s="69" t="s">
        <v>121</v>
      </c>
    </row>
    <row r="9" spans="1:16">
      <c r="D9" s="39"/>
      <c r="E9" s="3"/>
      <c r="F9" s="3"/>
      <c r="G9" s="3"/>
      <c r="H9" s="3"/>
    </row>
    <row r="10" spans="1:16">
      <c r="E10" s="3"/>
      <c r="F10" s="3"/>
      <c r="G10" s="3"/>
      <c r="H10" s="3"/>
    </row>
    <row r="12" spans="1:16">
      <c r="C12" s="4"/>
      <c r="H12" s="3"/>
      <c r="I12" s="3"/>
    </row>
    <row r="13" spans="1:16">
      <c r="C13" s="4"/>
    </row>
    <row r="14" spans="1:16">
      <c r="C14" s="4"/>
      <c r="H14" s="3"/>
    </row>
    <row r="16" spans="1:16">
      <c r="A16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16CA-5FF0-C542-88CF-D839842ABC10}">
  <dimension ref="A1:C22"/>
  <sheetViews>
    <sheetView workbookViewId="0"/>
  </sheetViews>
  <sheetFormatPr defaultColWidth="11.19921875" defaultRowHeight="15.6"/>
  <sheetData>
    <row r="1" spans="1:3">
      <c r="A1" t="s">
        <v>104</v>
      </c>
    </row>
    <row r="2" spans="1:3">
      <c r="C2" t="s">
        <v>107</v>
      </c>
    </row>
    <row r="3" spans="1:3">
      <c r="A3">
        <v>1</v>
      </c>
      <c r="B3" t="s">
        <v>105</v>
      </c>
      <c r="C3" s="3">
        <v>36.799999999999997</v>
      </c>
    </row>
    <row r="4" spans="1:3">
      <c r="A4">
        <v>2</v>
      </c>
      <c r="B4" t="s">
        <v>46</v>
      </c>
      <c r="C4" s="3">
        <v>20.7</v>
      </c>
    </row>
    <row r="5" spans="1:3">
      <c r="A5">
        <v>3</v>
      </c>
      <c r="B5" t="s">
        <v>106</v>
      </c>
      <c r="C5" s="3">
        <v>17.7</v>
      </c>
    </row>
    <row r="6" spans="1:3">
      <c r="A6">
        <v>4</v>
      </c>
      <c r="B6" t="s">
        <v>48</v>
      </c>
      <c r="C6" s="3">
        <v>17.2</v>
      </c>
    </row>
    <row r="7" spans="1:3">
      <c r="A7">
        <v>5</v>
      </c>
      <c r="B7" t="s">
        <v>49</v>
      </c>
      <c r="C7" s="3">
        <v>16.73</v>
      </c>
    </row>
    <row r="8" spans="1:3">
      <c r="A8">
        <v>6</v>
      </c>
      <c r="B8" t="s">
        <v>47</v>
      </c>
      <c r="C8" s="3">
        <v>12.8</v>
      </c>
    </row>
    <row r="9" spans="1:3">
      <c r="A9">
        <v>7</v>
      </c>
      <c r="B9" t="s">
        <v>50</v>
      </c>
      <c r="C9" s="3">
        <v>9.8000000000000007</v>
      </c>
    </row>
    <row r="10" spans="1:3">
      <c r="A10">
        <v>8</v>
      </c>
      <c r="B10" t="s">
        <v>52</v>
      </c>
      <c r="C10" s="3">
        <v>9.1</v>
      </c>
    </row>
    <row r="11" spans="1:3">
      <c r="A11">
        <v>9</v>
      </c>
      <c r="B11" t="s">
        <v>51</v>
      </c>
      <c r="C11" s="3">
        <v>8.9</v>
      </c>
    </row>
    <row r="12" spans="1:3">
      <c r="A12">
        <v>10</v>
      </c>
      <c r="B12" t="s">
        <v>54</v>
      </c>
      <c r="C12" s="3">
        <v>8.6</v>
      </c>
    </row>
    <row r="13" spans="1:3">
      <c r="A13">
        <v>11</v>
      </c>
      <c r="B13" t="s">
        <v>53</v>
      </c>
      <c r="C13" s="3">
        <v>8.5</v>
      </c>
    </row>
    <row r="14" spans="1:3">
      <c r="A14">
        <v>12</v>
      </c>
      <c r="B14" t="s">
        <v>55</v>
      </c>
      <c r="C14" s="3">
        <v>7.5</v>
      </c>
    </row>
    <row r="15" spans="1:3">
      <c r="A15">
        <v>13</v>
      </c>
      <c r="B15" t="s">
        <v>108</v>
      </c>
      <c r="C15" s="3">
        <v>7.5</v>
      </c>
    </row>
    <row r="16" spans="1:3">
      <c r="A16">
        <v>14</v>
      </c>
      <c r="B16" t="s">
        <v>57</v>
      </c>
      <c r="C16" s="3">
        <v>6.5</v>
      </c>
    </row>
    <row r="17" spans="1:3">
      <c r="A17">
        <v>15</v>
      </c>
      <c r="B17" t="s">
        <v>109</v>
      </c>
      <c r="C17" s="3">
        <v>6</v>
      </c>
    </row>
    <row r="18" spans="1:3">
      <c r="A18">
        <v>16</v>
      </c>
      <c r="B18" t="s">
        <v>110</v>
      </c>
      <c r="C18" s="3">
        <v>5.7</v>
      </c>
    </row>
    <row r="19" spans="1:3">
      <c r="A19">
        <v>17</v>
      </c>
      <c r="B19" t="s">
        <v>111</v>
      </c>
      <c r="C19" s="3">
        <v>5.7</v>
      </c>
    </row>
    <row r="20" spans="1:3">
      <c r="A20">
        <v>18</v>
      </c>
      <c r="B20" t="s">
        <v>112</v>
      </c>
      <c r="C20" s="3">
        <v>5.6</v>
      </c>
    </row>
    <row r="21" spans="1:3">
      <c r="A21">
        <v>19</v>
      </c>
      <c r="B21" t="s">
        <v>113</v>
      </c>
      <c r="C21" s="3">
        <v>5.6</v>
      </c>
    </row>
    <row r="22" spans="1:3">
      <c r="A22">
        <v>20</v>
      </c>
      <c r="B22" t="s">
        <v>56</v>
      </c>
      <c r="C22" s="3">
        <v>5.4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5357-8797-B143-B25A-96F070BF9BA3}">
  <sheetPr>
    <pageSetUpPr fitToPage="1"/>
  </sheetPr>
  <dimension ref="A1:J59"/>
  <sheetViews>
    <sheetView topLeftCell="A28" zoomScale="90" zoomScaleNormal="90" workbookViewId="0">
      <selection activeCell="H62" sqref="H62"/>
    </sheetView>
  </sheetViews>
  <sheetFormatPr defaultColWidth="8.796875" defaultRowHeight="15.6"/>
  <cols>
    <col min="1" max="1" width="4.69921875" style="7" customWidth="1"/>
    <col min="2" max="2" width="12.5" style="7" customWidth="1"/>
    <col min="3" max="3" width="13.296875" style="7" customWidth="1"/>
    <col min="4" max="4" width="11.796875" style="7" customWidth="1"/>
    <col min="5" max="5" width="8.796875" style="7" customWidth="1"/>
    <col min="6" max="10" width="8.796875" style="7"/>
    <col min="11" max="11" width="12.19921875" style="7" customWidth="1"/>
    <col min="12" max="16384" width="8.796875" style="7"/>
  </cols>
  <sheetData>
    <row r="1" spans="1:10">
      <c r="A1" s="6" t="s">
        <v>68</v>
      </c>
    </row>
    <row r="3" spans="1:10">
      <c r="B3" s="6" t="s">
        <v>69</v>
      </c>
    </row>
    <row r="4" spans="1:10">
      <c r="B4" s="6"/>
      <c r="D4" s="72" t="s">
        <v>70</v>
      </c>
      <c r="E4" s="73"/>
      <c r="F4" s="73"/>
      <c r="G4" s="73"/>
      <c r="H4" s="73"/>
      <c r="I4" s="73"/>
    </row>
    <row r="5" spans="1:10">
      <c r="B5" s="6" t="s">
        <v>71</v>
      </c>
      <c r="C5" s="6" t="s">
        <v>72</v>
      </c>
      <c r="D5" s="6" t="s">
        <v>73</v>
      </c>
      <c r="E5" s="6" t="s">
        <v>74</v>
      </c>
      <c r="F5" s="6" t="s">
        <v>75</v>
      </c>
      <c r="G5" s="6" t="s">
        <v>76</v>
      </c>
      <c r="H5" s="6" t="s">
        <v>77</v>
      </c>
      <c r="I5" s="6" t="s">
        <v>78</v>
      </c>
      <c r="J5" s="6" t="s">
        <v>79</v>
      </c>
    </row>
    <row r="6" spans="1:10">
      <c r="B6" s="7" t="s">
        <v>80</v>
      </c>
      <c r="C6" s="7" t="s">
        <v>81</v>
      </c>
      <c r="D6" s="7">
        <v>30</v>
      </c>
      <c r="E6" s="7">
        <v>306</v>
      </c>
      <c r="F6" s="7">
        <v>553</v>
      </c>
      <c r="G6" s="7">
        <v>243</v>
      </c>
      <c r="H6" s="7">
        <v>191</v>
      </c>
      <c r="I6" s="7">
        <f t="shared" ref="I6:I19" si="0">J6-(SUM(D6:H6))</f>
        <v>1902</v>
      </c>
      <c r="J6" s="7">
        <v>3225</v>
      </c>
    </row>
    <row r="7" spans="1:10">
      <c r="B7" s="7" t="s">
        <v>82</v>
      </c>
      <c r="C7" s="7" t="s">
        <v>83</v>
      </c>
      <c r="D7" s="7">
        <v>41</v>
      </c>
      <c r="E7" s="7">
        <v>336</v>
      </c>
      <c r="F7" s="7">
        <v>581</v>
      </c>
      <c r="G7" s="7">
        <v>238</v>
      </c>
      <c r="H7" s="7">
        <v>224</v>
      </c>
      <c r="I7" s="7">
        <f t="shared" si="0"/>
        <v>1881</v>
      </c>
      <c r="J7" s="7">
        <v>3301</v>
      </c>
    </row>
    <row r="8" spans="1:10">
      <c r="B8" s="7" t="s">
        <v>84</v>
      </c>
      <c r="C8" s="7" t="s">
        <v>85</v>
      </c>
      <c r="D8" s="7">
        <v>54</v>
      </c>
      <c r="E8" s="7">
        <v>373</v>
      </c>
      <c r="F8" s="7">
        <v>589</v>
      </c>
      <c r="G8" s="7">
        <v>243</v>
      </c>
      <c r="H8" s="7">
        <v>206</v>
      </c>
      <c r="I8" s="7">
        <f t="shared" si="0"/>
        <v>1944</v>
      </c>
      <c r="J8" s="7">
        <v>3409</v>
      </c>
    </row>
    <row r="9" spans="1:10">
      <c r="B9" s="7" t="s">
        <v>86</v>
      </c>
      <c r="C9" s="7" t="s">
        <v>87</v>
      </c>
      <c r="D9" s="7">
        <v>47</v>
      </c>
      <c r="E9" s="7">
        <v>406</v>
      </c>
      <c r="F9" s="7">
        <v>673</v>
      </c>
      <c r="G9" s="7">
        <v>290</v>
      </c>
      <c r="H9" s="7">
        <v>215</v>
      </c>
      <c r="I9" s="7">
        <f t="shared" si="0"/>
        <v>2045</v>
      </c>
      <c r="J9" s="7">
        <v>3676</v>
      </c>
    </row>
    <row r="10" spans="1:10">
      <c r="B10" s="7" t="s">
        <v>80</v>
      </c>
      <c r="C10" s="7" t="s">
        <v>88</v>
      </c>
      <c r="D10" s="7">
        <v>53</v>
      </c>
      <c r="E10" s="7">
        <v>409</v>
      </c>
      <c r="F10" s="7">
        <v>634</v>
      </c>
      <c r="G10" s="7">
        <v>302</v>
      </c>
      <c r="H10" s="7">
        <v>237</v>
      </c>
      <c r="I10" s="7">
        <f t="shared" si="0"/>
        <v>2446</v>
      </c>
      <c r="J10" s="7">
        <v>4081</v>
      </c>
    </row>
    <row r="11" spans="1:10">
      <c r="B11" s="7" t="s">
        <v>82</v>
      </c>
      <c r="C11" s="7" t="s">
        <v>89</v>
      </c>
      <c r="D11" s="7">
        <v>53</v>
      </c>
      <c r="E11" s="7">
        <v>470</v>
      </c>
      <c r="F11" s="7">
        <v>669</v>
      </c>
      <c r="G11" s="7">
        <v>285</v>
      </c>
      <c r="H11" s="7">
        <v>210</v>
      </c>
      <c r="I11" s="7">
        <f t="shared" si="0"/>
        <v>2175</v>
      </c>
      <c r="J11" s="7">
        <v>3862</v>
      </c>
    </row>
    <row r="12" spans="1:10">
      <c r="B12" s="7" t="s">
        <v>84</v>
      </c>
      <c r="C12" s="7" t="s">
        <v>90</v>
      </c>
      <c r="D12" s="7">
        <v>46</v>
      </c>
      <c r="E12" s="7">
        <v>477</v>
      </c>
      <c r="F12" s="7">
        <v>658</v>
      </c>
      <c r="G12" s="7">
        <v>314</v>
      </c>
      <c r="H12" s="7">
        <v>189</v>
      </c>
      <c r="I12" s="7">
        <f t="shared" si="0"/>
        <v>1823</v>
      </c>
      <c r="J12" s="7">
        <v>3507</v>
      </c>
    </row>
    <row r="13" spans="1:10">
      <c r="B13" s="7" t="s">
        <v>86</v>
      </c>
      <c r="C13" s="7" t="s">
        <v>91</v>
      </c>
      <c r="D13" s="7">
        <v>61</v>
      </c>
      <c r="E13" s="7">
        <v>476</v>
      </c>
      <c r="F13" s="7">
        <v>631</v>
      </c>
      <c r="G13" s="7">
        <v>323</v>
      </c>
      <c r="H13" s="7">
        <v>159</v>
      </c>
      <c r="I13" s="7">
        <f t="shared" si="0"/>
        <v>1710</v>
      </c>
      <c r="J13" s="7">
        <v>3360</v>
      </c>
    </row>
    <row r="14" spans="1:10">
      <c r="B14" s="7" t="s">
        <v>80</v>
      </c>
      <c r="C14" s="7" t="s">
        <v>92</v>
      </c>
      <c r="D14" s="7">
        <v>58</v>
      </c>
      <c r="E14" s="7">
        <v>481</v>
      </c>
      <c r="F14" s="7">
        <v>681</v>
      </c>
      <c r="G14" s="7">
        <v>313</v>
      </c>
      <c r="H14" s="7">
        <v>200</v>
      </c>
      <c r="I14" s="7">
        <f t="shared" si="0"/>
        <v>2397</v>
      </c>
      <c r="J14" s="7">
        <v>4130</v>
      </c>
    </row>
    <row r="15" spans="1:10">
      <c r="B15" s="7" t="s">
        <v>82</v>
      </c>
      <c r="C15" s="7" t="s">
        <v>93</v>
      </c>
      <c r="D15" s="7">
        <v>72</v>
      </c>
      <c r="E15" s="7">
        <v>503</v>
      </c>
      <c r="F15" s="7">
        <v>677</v>
      </c>
      <c r="G15" s="7">
        <v>368</v>
      </c>
      <c r="H15" s="7">
        <v>174</v>
      </c>
      <c r="I15" s="7">
        <f t="shared" si="0"/>
        <v>2092</v>
      </c>
      <c r="J15" s="7">
        <v>3886</v>
      </c>
    </row>
    <row r="16" spans="1:10">
      <c r="B16" s="7" t="s">
        <v>84</v>
      </c>
      <c r="C16" s="7" t="s">
        <v>94</v>
      </c>
      <c r="D16" s="7">
        <v>56</v>
      </c>
      <c r="E16" s="7">
        <v>487</v>
      </c>
      <c r="F16" s="7">
        <v>665</v>
      </c>
      <c r="G16" s="7">
        <v>275</v>
      </c>
      <c r="H16" s="7">
        <v>203</v>
      </c>
      <c r="I16" s="7">
        <f t="shared" si="0"/>
        <v>1941</v>
      </c>
      <c r="J16" s="7">
        <v>3627</v>
      </c>
    </row>
    <row r="17" spans="2:10">
      <c r="B17" s="7" t="s">
        <v>86</v>
      </c>
      <c r="C17" s="7" t="s">
        <v>95</v>
      </c>
      <c r="D17" s="7">
        <v>65</v>
      </c>
      <c r="E17" s="7">
        <v>500</v>
      </c>
      <c r="F17" s="7">
        <v>661</v>
      </c>
      <c r="G17" s="7">
        <v>285</v>
      </c>
      <c r="H17" s="7">
        <v>195</v>
      </c>
      <c r="I17" s="7">
        <f t="shared" si="0"/>
        <v>2233</v>
      </c>
      <c r="J17" s="7">
        <v>3939</v>
      </c>
    </row>
    <row r="18" spans="2:10">
      <c r="B18" s="7" t="s">
        <v>80</v>
      </c>
      <c r="C18" s="7" t="s">
        <v>96</v>
      </c>
      <c r="D18" s="7">
        <v>47</v>
      </c>
      <c r="E18" s="7">
        <v>375</v>
      </c>
      <c r="F18" s="7">
        <v>531</v>
      </c>
      <c r="G18" s="7">
        <v>248</v>
      </c>
      <c r="H18" s="7">
        <v>160</v>
      </c>
      <c r="I18" s="7">
        <f t="shared" si="0"/>
        <v>2137</v>
      </c>
      <c r="J18" s="7">
        <v>3498</v>
      </c>
    </row>
    <row r="19" spans="2:10">
      <c r="B19" s="7" t="s">
        <v>82</v>
      </c>
      <c r="C19" s="7" t="s">
        <v>97</v>
      </c>
      <c r="D19" s="7">
        <v>27</v>
      </c>
      <c r="E19" s="7">
        <v>416</v>
      </c>
      <c r="F19" s="7">
        <v>697</v>
      </c>
      <c r="G19" s="7">
        <v>326</v>
      </c>
      <c r="H19" s="7">
        <v>128</v>
      </c>
      <c r="I19" s="7">
        <f t="shared" si="0"/>
        <v>1841</v>
      </c>
      <c r="J19" s="7">
        <v>3435</v>
      </c>
    </row>
    <row r="20" spans="2:10">
      <c r="B20" s="7" t="s">
        <v>84</v>
      </c>
      <c r="C20" s="7" t="s">
        <v>0</v>
      </c>
      <c r="D20" s="7">
        <v>71</v>
      </c>
      <c r="E20" s="7">
        <v>574</v>
      </c>
      <c r="F20" s="7">
        <v>843</v>
      </c>
      <c r="G20" s="7">
        <v>383</v>
      </c>
      <c r="H20" s="7">
        <v>191</v>
      </c>
      <c r="I20" s="7">
        <f t="shared" ref="I20:I25" si="1">J20-SUM(D20:H20)</f>
        <v>2318</v>
      </c>
      <c r="J20" s="7">
        <v>4380</v>
      </c>
    </row>
    <row r="21" spans="2:10">
      <c r="B21" s="7" t="s">
        <v>86</v>
      </c>
      <c r="C21" s="7" t="s">
        <v>1</v>
      </c>
      <c r="D21" s="7">
        <v>75</v>
      </c>
      <c r="E21" s="7">
        <v>594</v>
      </c>
      <c r="F21" s="7">
        <v>863</v>
      </c>
      <c r="G21" s="7">
        <v>406</v>
      </c>
      <c r="H21" s="7">
        <v>209</v>
      </c>
      <c r="I21" s="7">
        <f t="shared" si="1"/>
        <v>2515</v>
      </c>
      <c r="J21" s="7">
        <v>4662</v>
      </c>
    </row>
    <row r="22" spans="2:10">
      <c r="B22" s="7" t="s">
        <v>80</v>
      </c>
      <c r="C22" s="7" t="s">
        <v>2</v>
      </c>
      <c r="D22" s="7">
        <v>74</v>
      </c>
      <c r="E22" s="7">
        <v>541</v>
      </c>
      <c r="F22" s="7">
        <v>833</v>
      </c>
      <c r="G22" s="7">
        <v>363</v>
      </c>
      <c r="H22" s="7">
        <v>246</v>
      </c>
      <c r="I22" s="7">
        <f t="shared" si="1"/>
        <v>3320</v>
      </c>
      <c r="J22" s="7">
        <v>5377</v>
      </c>
    </row>
    <row r="23" spans="2:10">
      <c r="B23" s="7" t="s">
        <v>82</v>
      </c>
      <c r="C23" s="7" t="s">
        <v>26</v>
      </c>
      <c r="D23" s="7">
        <v>69</v>
      </c>
      <c r="E23" s="7">
        <v>557</v>
      </c>
      <c r="F23" s="7">
        <v>830</v>
      </c>
      <c r="G23" s="7">
        <v>376</v>
      </c>
      <c r="H23" s="7">
        <v>201</v>
      </c>
      <c r="I23" s="7">
        <f t="shared" si="1"/>
        <v>2850</v>
      </c>
      <c r="J23" s="7">
        <v>4883</v>
      </c>
    </row>
    <row r="24" spans="2:10">
      <c r="B24" s="7" t="s">
        <v>100</v>
      </c>
      <c r="C24" s="7" t="s">
        <v>99</v>
      </c>
      <c r="D24" s="7">
        <v>87</v>
      </c>
      <c r="E24" s="7">
        <v>605</v>
      </c>
      <c r="F24" s="7">
        <v>771</v>
      </c>
      <c r="G24" s="7">
        <v>364</v>
      </c>
      <c r="H24" s="7">
        <v>181</v>
      </c>
      <c r="I24" s="7">
        <f t="shared" si="1"/>
        <v>2764</v>
      </c>
      <c r="J24" s="7">
        <v>4772</v>
      </c>
    </row>
    <row r="25" spans="2:10">
      <c r="B25" s="7" t="s">
        <v>86</v>
      </c>
      <c r="C25" s="7" t="s">
        <v>102</v>
      </c>
      <c r="D25" s="7">
        <v>85</v>
      </c>
      <c r="E25" s="7">
        <v>590</v>
      </c>
      <c r="F25" s="7">
        <v>846</v>
      </c>
      <c r="G25" s="7">
        <v>358</v>
      </c>
      <c r="H25" s="7">
        <v>214</v>
      </c>
      <c r="I25" s="7">
        <f t="shared" si="1"/>
        <v>1703</v>
      </c>
      <c r="J25" s="7">
        <v>3796</v>
      </c>
    </row>
    <row r="26" spans="2:10">
      <c r="B26" s="7" t="s">
        <v>80</v>
      </c>
      <c r="C26" s="7" t="s">
        <v>103</v>
      </c>
      <c r="D26" s="7">
        <v>66</v>
      </c>
      <c r="E26" s="7">
        <v>561</v>
      </c>
      <c r="F26" s="7">
        <v>709</v>
      </c>
      <c r="G26" s="7">
        <v>325</v>
      </c>
      <c r="H26" s="7">
        <v>200</v>
      </c>
      <c r="I26" s="7">
        <f t="shared" ref="I26:I27" si="2">J26-(SUM(D26:H26))</f>
        <v>2160</v>
      </c>
      <c r="J26" s="7">
        <v>4021</v>
      </c>
    </row>
    <row r="27" spans="2:10">
      <c r="B27" s="7" t="s">
        <v>82</v>
      </c>
      <c r="C27" s="7" t="s">
        <v>114</v>
      </c>
      <c r="D27" s="7">
        <v>67</v>
      </c>
      <c r="E27" s="7">
        <v>609</v>
      </c>
      <c r="F27" s="7">
        <v>642</v>
      </c>
      <c r="G27" s="7">
        <v>300</v>
      </c>
      <c r="H27" s="7">
        <v>198</v>
      </c>
      <c r="I27" s="7">
        <f t="shared" si="2"/>
        <v>2227</v>
      </c>
      <c r="J27" s="7">
        <v>4043</v>
      </c>
    </row>
    <row r="28" spans="2:10">
      <c r="B28" s="7" t="s">
        <v>100</v>
      </c>
      <c r="C28" s="7" t="s">
        <v>115</v>
      </c>
      <c r="D28" s="7">
        <v>74</v>
      </c>
      <c r="E28" s="7">
        <v>584</v>
      </c>
      <c r="F28" s="7">
        <v>718</v>
      </c>
      <c r="G28" s="7">
        <v>319</v>
      </c>
      <c r="H28" s="7">
        <v>185</v>
      </c>
      <c r="I28" s="7">
        <f>J28-(SUM(D28:H28))</f>
        <v>1865</v>
      </c>
      <c r="J28" s="7">
        <v>3745</v>
      </c>
    </row>
    <row r="29" spans="2:10">
      <c r="B29" s="7" t="s">
        <v>86</v>
      </c>
      <c r="C29" s="7" t="s">
        <v>117</v>
      </c>
      <c r="D29" s="7">
        <v>45</v>
      </c>
      <c r="E29" s="7">
        <v>429</v>
      </c>
      <c r="F29" s="7">
        <v>513</v>
      </c>
      <c r="G29" s="7">
        <v>286</v>
      </c>
      <c r="H29" s="7">
        <v>169</v>
      </c>
      <c r="I29" s="7">
        <f>J29-(SUM(D29:H29))</f>
        <v>1747</v>
      </c>
      <c r="J29" s="7">
        <v>3189</v>
      </c>
    </row>
    <row r="30" spans="2:10">
      <c r="B30" s="7" t="s">
        <v>80</v>
      </c>
      <c r="C30" s="7" t="s">
        <v>118</v>
      </c>
      <c r="D30" s="7">
        <v>64</v>
      </c>
      <c r="E30" s="7">
        <v>442</v>
      </c>
      <c r="F30" s="7">
        <v>568</v>
      </c>
      <c r="G30" s="7">
        <v>277</v>
      </c>
      <c r="H30" s="7">
        <v>163</v>
      </c>
      <c r="I30" s="7">
        <f>J30-(SUM(D30:H30))</f>
        <v>3669</v>
      </c>
      <c r="J30" s="7">
        <v>5183</v>
      </c>
    </row>
    <row r="32" spans="2:10">
      <c r="B32" s="6" t="s">
        <v>98</v>
      </c>
    </row>
    <row r="33" spans="2:10">
      <c r="B33" s="6"/>
      <c r="D33" s="72" t="s">
        <v>70</v>
      </c>
      <c r="E33" s="72"/>
      <c r="F33" s="72"/>
      <c r="G33" s="72"/>
      <c r="H33" s="72"/>
      <c r="I33" s="72"/>
    </row>
    <row r="34" spans="2:10">
      <c r="B34" s="6" t="s">
        <v>71</v>
      </c>
      <c r="C34" s="6" t="s">
        <v>72</v>
      </c>
      <c r="D34" s="6" t="s">
        <v>73</v>
      </c>
      <c r="E34" s="6" t="s">
        <v>74</v>
      </c>
      <c r="F34" s="6" t="s">
        <v>75</v>
      </c>
      <c r="G34" s="6" t="s">
        <v>76</v>
      </c>
      <c r="H34" s="6" t="s">
        <v>77</v>
      </c>
      <c r="I34" s="6" t="s">
        <v>78</v>
      </c>
      <c r="J34" s="6" t="s">
        <v>79</v>
      </c>
    </row>
    <row r="35" spans="2:10">
      <c r="B35" s="7" t="s">
        <v>80</v>
      </c>
      <c r="C35" s="7" t="s">
        <v>81</v>
      </c>
      <c r="D35" s="7">
        <v>4</v>
      </c>
      <c r="E35" s="7">
        <v>145</v>
      </c>
      <c r="F35" s="7">
        <v>189</v>
      </c>
      <c r="G35" s="7">
        <v>105</v>
      </c>
      <c r="H35" s="7">
        <v>40</v>
      </c>
      <c r="I35" s="7">
        <f t="shared" ref="I35:I52" si="3">J35-SUM(D35:H35)</f>
        <v>222</v>
      </c>
      <c r="J35" s="7">
        <v>705</v>
      </c>
    </row>
    <row r="36" spans="2:10">
      <c r="B36" s="7" t="s">
        <v>82</v>
      </c>
      <c r="C36" s="7" t="s">
        <v>83</v>
      </c>
      <c r="D36" s="8">
        <v>15</v>
      </c>
      <c r="E36" s="7">
        <v>188</v>
      </c>
      <c r="F36" s="7">
        <v>244</v>
      </c>
      <c r="G36" s="7">
        <v>112</v>
      </c>
      <c r="H36" s="7">
        <v>44</v>
      </c>
      <c r="I36" s="7">
        <f t="shared" si="3"/>
        <v>190</v>
      </c>
      <c r="J36" s="7">
        <v>793</v>
      </c>
    </row>
    <row r="37" spans="2:10">
      <c r="B37" s="7" t="s">
        <v>84</v>
      </c>
      <c r="C37" s="7" t="s">
        <v>85</v>
      </c>
      <c r="D37" s="7">
        <v>10</v>
      </c>
      <c r="E37" s="7">
        <v>213</v>
      </c>
      <c r="F37" s="7">
        <v>255</v>
      </c>
      <c r="G37" s="7">
        <v>109</v>
      </c>
      <c r="H37" s="7">
        <v>47</v>
      </c>
      <c r="I37" s="7">
        <f t="shared" si="3"/>
        <v>212</v>
      </c>
      <c r="J37" s="7">
        <v>846</v>
      </c>
    </row>
    <row r="38" spans="2:10">
      <c r="B38" s="7" t="s">
        <v>86</v>
      </c>
      <c r="C38" s="7" t="s">
        <v>87</v>
      </c>
      <c r="D38" s="7">
        <v>7</v>
      </c>
      <c r="E38" s="7">
        <v>246</v>
      </c>
      <c r="F38" s="7">
        <v>341</v>
      </c>
      <c r="G38" s="7">
        <v>157</v>
      </c>
      <c r="H38" s="7">
        <v>46</v>
      </c>
      <c r="I38" s="7">
        <f t="shared" si="3"/>
        <v>217</v>
      </c>
      <c r="J38" s="7">
        <v>1014</v>
      </c>
    </row>
    <row r="39" spans="2:10">
      <c r="B39" s="7" t="s">
        <v>80</v>
      </c>
      <c r="C39" s="7" t="s">
        <v>88</v>
      </c>
      <c r="D39" s="9">
        <v>7</v>
      </c>
      <c r="E39" s="7">
        <v>238</v>
      </c>
      <c r="F39" s="7">
        <v>299</v>
      </c>
      <c r="G39" s="7">
        <v>165</v>
      </c>
      <c r="H39" s="7">
        <v>62</v>
      </c>
      <c r="I39" s="7">
        <f t="shared" si="3"/>
        <v>262</v>
      </c>
      <c r="J39" s="7">
        <v>1033</v>
      </c>
    </row>
    <row r="40" spans="2:10">
      <c r="B40" s="7" t="s">
        <v>82</v>
      </c>
      <c r="C40" s="7" t="s">
        <v>89</v>
      </c>
      <c r="D40" s="9">
        <v>9</v>
      </c>
      <c r="E40" s="7">
        <v>299</v>
      </c>
      <c r="F40" s="7">
        <v>363</v>
      </c>
      <c r="G40" s="7">
        <v>180</v>
      </c>
      <c r="H40" s="7">
        <v>43</v>
      </c>
      <c r="I40" s="7">
        <f t="shared" si="3"/>
        <v>258</v>
      </c>
      <c r="J40" s="7">
        <v>1152</v>
      </c>
    </row>
    <row r="41" spans="2:10">
      <c r="B41" s="7" t="s">
        <v>84</v>
      </c>
      <c r="C41" s="7" t="s">
        <v>90</v>
      </c>
      <c r="D41" s="9">
        <v>10</v>
      </c>
      <c r="E41" s="7">
        <v>290</v>
      </c>
      <c r="F41" s="7">
        <v>310</v>
      </c>
      <c r="G41" s="7">
        <v>202</v>
      </c>
      <c r="H41" s="7">
        <v>40</v>
      </c>
      <c r="I41" s="7">
        <f t="shared" si="3"/>
        <v>216</v>
      </c>
      <c r="J41" s="7">
        <v>1068</v>
      </c>
    </row>
    <row r="42" spans="2:10">
      <c r="B42" s="7" t="s">
        <v>86</v>
      </c>
      <c r="C42" s="7" t="s">
        <v>91</v>
      </c>
      <c r="D42" s="7">
        <v>9</v>
      </c>
      <c r="E42" s="7">
        <v>326</v>
      </c>
      <c r="F42" s="7">
        <v>338</v>
      </c>
      <c r="G42" s="7">
        <v>195</v>
      </c>
      <c r="H42" s="7">
        <v>48</v>
      </c>
      <c r="I42" s="7">
        <f t="shared" si="3"/>
        <v>256</v>
      </c>
      <c r="J42" s="7">
        <v>1172</v>
      </c>
    </row>
    <row r="43" spans="2:10">
      <c r="B43" s="7" t="s">
        <v>80</v>
      </c>
      <c r="C43" s="7" t="s">
        <v>92</v>
      </c>
      <c r="D43" s="7">
        <v>6</v>
      </c>
      <c r="E43" s="7">
        <v>298</v>
      </c>
      <c r="F43" s="7">
        <v>347</v>
      </c>
      <c r="G43" s="7">
        <v>166</v>
      </c>
      <c r="H43" s="7">
        <v>43</v>
      </c>
      <c r="I43" s="7">
        <f t="shared" si="3"/>
        <v>279</v>
      </c>
      <c r="J43" s="7">
        <v>1139</v>
      </c>
    </row>
    <row r="44" spans="2:10">
      <c r="B44" s="7" t="s">
        <v>82</v>
      </c>
      <c r="C44" s="7" t="s">
        <v>93</v>
      </c>
      <c r="D44" s="7">
        <v>12</v>
      </c>
      <c r="E44" s="7">
        <v>330</v>
      </c>
      <c r="F44" s="7">
        <v>341</v>
      </c>
      <c r="G44" s="7">
        <v>208</v>
      </c>
      <c r="H44" s="7">
        <v>42</v>
      </c>
      <c r="I44" s="7">
        <f t="shared" si="3"/>
        <v>248</v>
      </c>
      <c r="J44" s="7">
        <v>1181</v>
      </c>
    </row>
    <row r="45" spans="2:10">
      <c r="B45" s="7" t="s">
        <v>84</v>
      </c>
      <c r="C45" s="7" t="s">
        <v>94</v>
      </c>
      <c r="D45" s="7">
        <v>11</v>
      </c>
      <c r="E45" s="7">
        <v>307</v>
      </c>
      <c r="F45" s="7">
        <v>312</v>
      </c>
      <c r="G45" s="7">
        <v>164</v>
      </c>
      <c r="H45" s="7">
        <v>57</v>
      </c>
      <c r="I45" s="7">
        <f t="shared" si="3"/>
        <v>222</v>
      </c>
      <c r="J45" s="7">
        <v>1073</v>
      </c>
    </row>
    <row r="46" spans="2:10">
      <c r="B46" s="7" t="s">
        <v>86</v>
      </c>
      <c r="C46" s="7" t="s">
        <v>95</v>
      </c>
      <c r="D46" s="7">
        <v>12</v>
      </c>
      <c r="E46" s="7">
        <v>337</v>
      </c>
      <c r="F46" s="7">
        <v>347</v>
      </c>
      <c r="G46" s="7">
        <v>176</v>
      </c>
      <c r="H46" s="7">
        <v>49</v>
      </c>
      <c r="I46" s="7">
        <f t="shared" si="3"/>
        <v>262</v>
      </c>
      <c r="J46" s="7">
        <v>1183</v>
      </c>
    </row>
    <row r="47" spans="2:10">
      <c r="B47" s="7" t="s">
        <v>80</v>
      </c>
      <c r="C47" s="7" t="s">
        <v>96</v>
      </c>
      <c r="D47" s="7">
        <v>5</v>
      </c>
      <c r="E47" s="7">
        <v>246</v>
      </c>
      <c r="F47" s="7">
        <v>237</v>
      </c>
      <c r="G47" s="7">
        <v>119</v>
      </c>
      <c r="H47" s="7">
        <v>41</v>
      </c>
      <c r="I47" s="7">
        <f t="shared" si="3"/>
        <v>208</v>
      </c>
      <c r="J47" s="7">
        <v>856</v>
      </c>
    </row>
    <row r="48" spans="2:10">
      <c r="B48" s="7" t="s">
        <v>82</v>
      </c>
      <c r="C48" s="7" t="s">
        <v>97</v>
      </c>
      <c r="D48" s="7">
        <v>4</v>
      </c>
      <c r="E48" s="7">
        <v>259</v>
      </c>
      <c r="F48" s="7">
        <v>313</v>
      </c>
      <c r="G48" s="7">
        <v>162</v>
      </c>
      <c r="H48" s="7">
        <v>25</v>
      </c>
      <c r="I48" s="7">
        <f t="shared" si="3"/>
        <v>161</v>
      </c>
      <c r="J48" s="7">
        <v>924</v>
      </c>
    </row>
    <row r="49" spans="2:10">
      <c r="B49" s="7" t="s">
        <v>84</v>
      </c>
      <c r="C49" s="7" t="s">
        <v>0</v>
      </c>
      <c r="D49" s="7">
        <v>13</v>
      </c>
      <c r="E49" s="7">
        <v>408</v>
      </c>
      <c r="F49" s="7">
        <v>424</v>
      </c>
      <c r="G49" s="7">
        <v>209</v>
      </c>
      <c r="H49" s="7">
        <v>56</v>
      </c>
      <c r="I49" s="7">
        <f t="shared" si="3"/>
        <v>302</v>
      </c>
      <c r="J49" s="7">
        <v>1412</v>
      </c>
    </row>
    <row r="50" spans="2:10">
      <c r="B50" s="7" t="s">
        <v>86</v>
      </c>
      <c r="C50" s="7" t="s">
        <v>1</v>
      </c>
      <c r="D50" s="7">
        <v>17</v>
      </c>
      <c r="E50" s="7">
        <v>420</v>
      </c>
      <c r="F50" s="7">
        <v>464</v>
      </c>
      <c r="G50" s="7">
        <v>238</v>
      </c>
      <c r="H50" s="7">
        <v>59</v>
      </c>
      <c r="I50" s="7">
        <f t="shared" si="3"/>
        <v>313</v>
      </c>
      <c r="J50" s="7">
        <v>1511</v>
      </c>
    </row>
    <row r="51" spans="2:10">
      <c r="B51" s="7" t="s">
        <v>80</v>
      </c>
      <c r="C51" s="7" t="s">
        <v>2</v>
      </c>
      <c r="D51" s="7">
        <v>12</v>
      </c>
      <c r="E51" s="7">
        <v>332</v>
      </c>
      <c r="F51" s="7">
        <v>401</v>
      </c>
      <c r="G51" s="7">
        <v>188</v>
      </c>
      <c r="H51" s="7">
        <v>61</v>
      </c>
      <c r="I51" s="7">
        <f t="shared" si="3"/>
        <v>373</v>
      </c>
      <c r="J51" s="7">
        <v>1367</v>
      </c>
    </row>
    <row r="52" spans="2:10">
      <c r="B52" s="7" t="s">
        <v>82</v>
      </c>
      <c r="C52" s="7" t="s">
        <v>26</v>
      </c>
      <c r="D52" s="7">
        <v>13</v>
      </c>
      <c r="E52" s="7">
        <v>406</v>
      </c>
      <c r="F52" s="7">
        <v>475</v>
      </c>
      <c r="G52" s="7">
        <v>223</v>
      </c>
      <c r="H52" s="7">
        <v>61</v>
      </c>
      <c r="I52" s="7">
        <f t="shared" si="3"/>
        <v>376</v>
      </c>
      <c r="J52" s="7">
        <v>1554</v>
      </c>
    </row>
    <row r="53" spans="2:10">
      <c r="B53" s="7" t="s">
        <v>100</v>
      </c>
      <c r="C53" s="7" t="s">
        <v>99</v>
      </c>
      <c r="D53" s="7">
        <v>15</v>
      </c>
      <c r="E53" s="7">
        <v>402</v>
      </c>
      <c r="F53" s="7">
        <v>414</v>
      </c>
      <c r="G53" s="7">
        <v>211</v>
      </c>
      <c r="H53" s="7">
        <v>53</v>
      </c>
      <c r="I53" s="7">
        <f t="shared" ref="I53:I59" si="4">J53-SUM(D53:H53)</f>
        <v>354</v>
      </c>
      <c r="J53" s="7">
        <v>1449</v>
      </c>
    </row>
    <row r="54" spans="2:10">
      <c r="B54" s="7" t="s">
        <v>86</v>
      </c>
      <c r="C54" s="7" t="s">
        <v>102</v>
      </c>
      <c r="D54" s="7">
        <v>25</v>
      </c>
      <c r="E54" s="7">
        <v>411</v>
      </c>
      <c r="F54" s="7">
        <v>467</v>
      </c>
      <c r="G54" s="7">
        <v>227</v>
      </c>
      <c r="H54" s="7">
        <v>66</v>
      </c>
      <c r="I54" s="7">
        <f t="shared" si="4"/>
        <v>136</v>
      </c>
      <c r="J54" s="7">
        <v>1332</v>
      </c>
    </row>
    <row r="55" spans="2:10">
      <c r="B55" s="7" t="s">
        <v>80</v>
      </c>
      <c r="C55" s="7" t="s">
        <v>103</v>
      </c>
      <c r="D55" s="7">
        <v>20</v>
      </c>
      <c r="E55" s="7">
        <v>399</v>
      </c>
      <c r="F55" s="7">
        <v>369</v>
      </c>
      <c r="G55" s="7">
        <v>191</v>
      </c>
      <c r="H55" s="7">
        <v>43</v>
      </c>
      <c r="I55" s="7">
        <f t="shared" si="4"/>
        <v>152</v>
      </c>
      <c r="J55" s="7">
        <v>1174</v>
      </c>
    </row>
    <row r="56" spans="2:10">
      <c r="B56" s="7" t="s">
        <v>82</v>
      </c>
      <c r="C56" s="7" t="s">
        <v>114</v>
      </c>
      <c r="D56" s="7">
        <v>15</v>
      </c>
      <c r="E56" s="7">
        <v>447</v>
      </c>
      <c r="F56" s="7">
        <v>310</v>
      </c>
      <c r="G56" s="7">
        <v>179</v>
      </c>
      <c r="H56" s="7">
        <v>47</v>
      </c>
      <c r="I56" s="7">
        <f t="shared" si="4"/>
        <v>400</v>
      </c>
      <c r="J56" s="7">
        <v>1398</v>
      </c>
    </row>
    <row r="57" spans="2:10">
      <c r="B57" s="7" t="s">
        <v>100</v>
      </c>
      <c r="C57" s="7" t="s">
        <v>115</v>
      </c>
      <c r="D57" s="7">
        <v>19</v>
      </c>
      <c r="E57" s="7">
        <v>411</v>
      </c>
      <c r="F57" s="7">
        <v>388</v>
      </c>
      <c r="G57" s="7">
        <v>212</v>
      </c>
      <c r="H57" s="7">
        <v>48</v>
      </c>
      <c r="I57" s="7">
        <f t="shared" si="4"/>
        <v>167</v>
      </c>
      <c r="J57" s="7">
        <v>1245</v>
      </c>
    </row>
    <row r="58" spans="2:10">
      <c r="B58" s="7" t="s">
        <v>86</v>
      </c>
      <c r="C58" s="7" t="s">
        <v>117</v>
      </c>
      <c r="D58" s="7">
        <v>9</v>
      </c>
      <c r="E58" s="7">
        <v>320</v>
      </c>
      <c r="F58" s="7">
        <v>271</v>
      </c>
      <c r="G58" s="7">
        <v>172</v>
      </c>
      <c r="H58" s="7">
        <v>27</v>
      </c>
      <c r="I58" s="7">
        <f t="shared" si="4"/>
        <v>155</v>
      </c>
      <c r="J58" s="7">
        <v>954</v>
      </c>
    </row>
    <row r="59" spans="2:10">
      <c r="B59" s="7" t="s">
        <v>80</v>
      </c>
      <c r="C59" s="7" t="s">
        <v>118</v>
      </c>
      <c r="D59" s="7">
        <v>11</v>
      </c>
      <c r="E59" s="7">
        <v>313</v>
      </c>
      <c r="F59" s="7">
        <v>293</v>
      </c>
      <c r="G59" s="7">
        <v>150</v>
      </c>
      <c r="H59" s="7">
        <v>31</v>
      </c>
      <c r="I59" s="7">
        <f t="shared" si="4"/>
        <v>338</v>
      </c>
      <c r="J59" s="7">
        <v>1136</v>
      </c>
    </row>
  </sheetData>
  <mergeCells count="2">
    <mergeCell ref="D4:I4"/>
    <mergeCell ref="D33:I33"/>
  </mergeCells>
  <printOptions gridLines="1"/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B4F7-DC5B-3145-A51F-F6B4C81D6F0A}">
  <dimension ref="A1:J2"/>
  <sheetViews>
    <sheetView workbookViewId="0">
      <selection activeCell="J2" sqref="J2"/>
    </sheetView>
  </sheetViews>
  <sheetFormatPr defaultColWidth="11.19921875" defaultRowHeight="15.6"/>
  <cols>
    <col min="8" max="8" width="16.3984375" customWidth="1"/>
  </cols>
  <sheetData>
    <row r="1" spans="1:10">
      <c r="A1" t="s">
        <v>64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</row>
    <row r="2" spans="1:10">
      <c r="A2" t="s">
        <v>63</v>
      </c>
      <c r="B2">
        <v>45</v>
      </c>
      <c r="C2">
        <v>22</v>
      </c>
      <c r="D2">
        <v>46</v>
      </c>
      <c r="E2">
        <v>59</v>
      </c>
      <c r="F2">
        <v>48</v>
      </c>
      <c r="G2">
        <v>53</v>
      </c>
      <c r="H2">
        <v>50</v>
      </c>
      <c r="I2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BB80-D6A2-E14D-B13A-286278A67CA0}">
  <dimension ref="A1:F51"/>
  <sheetViews>
    <sheetView workbookViewId="0">
      <selection activeCell="G14" sqref="G14"/>
    </sheetView>
  </sheetViews>
  <sheetFormatPr defaultColWidth="11.19921875" defaultRowHeight="18" customHeight="1"/>
  <cols>
    <col min="1" max="3" width="11.19921875" style="20"/>
    <col min="4" max="4" width="15.296875" style="20" customWidth="1"/>
    <col min="5" max="16384" width="11.19921875" style="20"/>
  </cols>
  <sheetData>
    <row r="1" spans="1:6" ht="18" customHeight="1">
      <c r="A1" s="19" t="s">
        <v>58</v>
      </c>
      <c r="B1" s="19" t="s">
        <v>59</v>
      </c>
      <c r="C1" s="19" t="s">
        <v>60</v>
      </c>
      <c r="D1" s="19" t="s">
        <v>61</v>
      </c>
      <c r="E1" s="19" t="s">
        <v>62</v>
      </c>
      <c r="F1" s="67" t="s">
        <v>122</v>
      </c>
    </row>
    <row r="2" spans="1:6" customFormat="1" ht="19.8" customHeight="1">
      <c r="A2" s="78" t="s">
        <v>123</v>
      </c>
      <c r="B2" s="78" t="s">
        <v>124</v>
      </c>
      <c r="C2" s="78" t="s">
        <v>125</v>
      </c>
      <c r="D2" s="78" t="s">
        <v>126</v>
      </c>
      <c r="E2" s="78" t="s">
        <v>127</v>
      </c>
    </row>
    <row r="3" spans="1:6" customFormat="1" ht="18" customHeight="1">
      <c r="A3" s="78" t="s">
        <v>128</v>
      </c>
      <c r="B3" s="78" t="s">
        <v>129</v>
      </c>
      <c r="C3" s="78" t="s">
        <v>130</v>
      </c>
      <c r="D3" s="78" t="s">
        <v>131</v>
      </c>
      <c r="E3" s="78" t="s">
        <v>132</v>
      </c>
    </row>
    <row r="4" spans="1:6" customFormat="1" ht="18" customHeight="1">
      <c r="A4" s="78" t="s">
        <v>133</v>
      </c>
      <c r="B4" s="78" t="s">
        <v>134</v>
      </c>
      <c r="C4" s="78" t="s">
        <v>135</v>
      </c>
      <c r="D4" s="78" t="s">
        <v>136</v>
      </c>
      <c r="E4" s="78" t="s">
        <v>137</v>
      </c>
    </row>
    <row r="5" spans="1:6" customFormat="1" ht="18" customHeight="1">
      <c r="A5" s="78" t="s">
        <v>138</v>
      </c>
      <c r="B5" s="78" t="s">
        <v>139</v>
      </c>
      <c r="C5" s="78" t="s">
        <v>140</v>
      </c>
      <c r="D5" s="78" t="s">
        <v>141</v>
      </c>
      <c r="E5" s="78" t="s">
        <v>142</v>
      </c>
    </row>
    <row r="6" spans="1:6" customFormat="1" ht="18" customHeight="1">
      <c r="A6" s="78" t="s">
        <v>143</v>
      </c>
      <c r="B6" s="78" t="s">
        <v>144</v>
      </c>
      <c r="C6" s="78" t="s">
        <v>145</v>
      </c>
      <c r="D6" s="78" t="s">
        <v>141</v>
      </c>
      <c r="E6" s="78" t="s">
        <v>146</v>
      </c>
    </row>
    <row r="7" spans="1:6" customFormat="1" ht="18" customHeight="1">
      <c r="A7" s="78" t="s">
        <v>147</v>
      </c>
      <c r="B7" s="78" t="s">
        <v>148</v>
      </c>
      <c r="C7" s="78" t="s">
        <v>149</v>
      </c>
      <c r="D7" s="78" t="s">
        <v>150</v>
      </c>
      <c r="E7" s="78" t="s">
        <v>151</v>
      </c>
    </row>
    <row r="8" spans="1:6" customFormat="1" ht="18" customHeight="1">
      <c r="A8" s="78" t="s">
        <v>152</v>
      </c>
      <c r="B8" s="78" t="s">
        <v>153</v>
      </c>
      <c r="C8" s="78" t="s">
        <v>154</v>
      </c>
      <c r="D8" s="78" t="s">
        <v>155</v>
      </c>
      <c r="E8" s="78" t="s">
        <v>156</v>
      </c>
    </row>
    <row r="9" spans="1:6" customFormat="1" ht="18" customHeight="1">
      <c r="A9" s="78" t="s">
        <v>157</v>
      </c>
      <c r="B9" s="78" t="s">
        <v>158</v>
      </c>
      <c r="C9" s="78" t="s">
        <v>159</v>
      </c>
      <c r="D9" s="78" t="s">
        <v>160</v>
      </c>
      <c r="E9" s="78" t="s">
        <v>161</v>
      </c>
    </row>
    <row r="10" spans="1:6" customFormat="1" ht="18" customHeight="1">
      <c r="A10" s="78" t="s">
        <v>162</v>
      </c>
      <c r="B10" s="78" t="s">
        <v>163</v>
      </c>
      <c r="C10" s="78" t="s">
        <v>164</v>
      </c>
      <c r="D10" s="78" t="s">
        <v>165</v>
      </c>
      <c r="E10" s="78" t="s">
        <v>166</v>
      </c>
    </row>
    <row r="11" spans="1:6" customFormat="1" ht="18" customHeight="1">
      <c r="A11" s="78" t="s">
        <v>167</v>
      </c>
      <c r="B11" s="78" t="s">
        <v>168</v>
      </c>
      <c r="C11" s="78" t="s">
        <v>169</v>
      </c>
      <c r="D11" s="78" t="s">
        <v>170</v>
      </c>
      <c r="E11" s="78" t="s">
        <v>171</v>
      </c>
    </row>
    <row r="12" spans="1:6" customFormat="1" ht="18" customHeight="1">
      <c r="A12" s="78" t="s">
        <v>172</v>
      </c>
      <c r="B12" s="78" t="s">
        <v>173</v>
      </c>
      <c r="C12" s="78" t="s">
        <v>174</v>
      </c>
      <c r="D12" s="78" t="s">
        <v>175</v>
      </c>
      <c r="E12" s="78" t="s">
        <v>176</v>
      </c>
    </row>
    <row r="13" spans="1:6" customFormat="1" ht="18" customHeight="1">
      <c r="A13" s="78" t="s">
        <v>177</v>
      </c>
      <c r="B13" s="78" t="s">
        <v>178</v>
      </c>
      <c r="C13" s="78" t="s">
        <v>179</v>
      </c>
      <c r="D13" s="78" t="s">
        <v>180</v>
      </c>
      <c r="E13" s="78" t="s">
        <v>181</v>
      </c>
    </row>
    <row r="14" spans="1:6" customFormat="1" ht="18" customHeight="1">
      <c r="A14" s="78" t="s">
        <v>182</v>
      </c>
      <c r="B14" s="78" t="s">
        <v>183</v>
      </c>
      <c r="C14" s="78" t="s">
        <v>184</v>
      </c>
      <c r="D14" s="78" t="s">
        <v>185</v>
      </c>
      <c r="E14" s="78" t="s">
        <v>186</v>
      </c>
    </row>
    <row r="15" spans="1:6" customFormat="1" ht="18" customHeight="1">
      <c r="A15" s="78" t="s">
        <v>187</v>
      </c>
      <c r="B15" s="78" t="s">
        <v>188</v>
      </c>
      <c r="C15" s="78" t="s">
        <v>189</v>
      </c>
      <c r="D15" s="78" t="s">
        <v>185</v>
      </c>
      <c r="E15" s="78" t="s">
        <v>190</v>
      </c>
    </row>
    <row r="16" spans="1:6" customFormat="1" ht="18" customHeight="1">
      <c r="A16" s="78" t="s">
        <v>191</v>
      </c>
      <c r="B16" s="78" t="s">
        <v>192</v>
      </c>
      <c r="C16" s="78" t="s">
        <v>193</v>
      </c>
      <c r="D16" s="78" t="s">
        <v>194</v>
      </c>
      <c r="E16" s="78" t="s">
        <v>195</v>
      </c>
    </row>
    <row r="17" spans="1:5" customFormat="1" ht="18" customHeight="1">
      <c r="A17" s="78" t="s">
        <v>196</v>
      </c>
      <c r="B17" s="78" t="s">
        <v>197</v>
      </c>
      <c r="C17" s="78" t="s">
        <v>198</v>
      </c>
      <c r="D17" s="78" t="s">
        <v>199</v>
      </c>
      <c r="E17" s="78" t="s">
        <v>200</v>
      </c>
    </row>
    <row r="18" spans="1:5" s="11" customFormat="1" ht="15.6">
      <c r="A18" s="78" t="s">
        <v>201</v>
      </c>
      <c r="B18" s="78" t="s">
        <v>202</v>
      </c>
      <c r="C18" s="78" t="s">
        <v>203</v>
      </c>
      <c r="D18" s="78" t="s">
        <v>204</v>
      </c>
      <c r="E18" s="78" t="s">
        <v>205</v>
      </c>
    </row>
    <row r="19" spans="1:5" s="11" customFormat="1" ht="15.6">
      <c r="A19" s="78" t="s">
        <v>206</v>
      </c>
      <c r="B19" s="78" t="s">
        <v>207</v>
      </c>
      <c r="C19" s="78" t="s">
        <v>208</v>
      </c>
      <c r="D19" s="78" t="s">
        <v>209</v>
      </c>
      <c r="E19" s="78" t="s">
        <v>210</v>
      </c>
    </row>
    <row r="20" spans="1:5" s="11" customFormat="1" ht="15.6">
      <c r="A20" s="78" t="s">
        <v>211</v>
      </c>
      <c r="B20" s="78" t="s">
        <v>212</v>
      </c>
      <c r="C20" s="78" t="s">
        <v>213</v>
      </c>
      <c r="D20" s="78" t="s">
        <v>214</v>
      </c>
      <c r="E20" s="78" t="s">
        <v>215</v>
      </c>
    </row>
    <row r="21" spans="1:5" s="11" customFormat="1" ht="15.6">
      <c r="A21" s="78" t="s">
        <v>216</v>
      </c>
      <c r="B21" s="78" t="s">
        <v>217</v>
      </c>
      <c r="C21" s="78" t="s">
        <v>218</v>
      </c>
      <c r="D21" s="78" t="s">
        <v>219</v>
      </c>
      <c r="E21" s="78" t="s">
        <v>220</v>
      </c>
    </row>
    <row r="22" spans="1:5" s="11" customFormat="1" ht="15.6">
      <c r="A22" s="78" t="s">
        <v>221</v>
      </c>
      <c r="B22" s="78" t="s">
        <v>222</v>
      </c>
      <c r="C22" s="78" t="s">
        <v>223</v>
      </c>
      <c r="D22" s="78" t="s">
        <v>224</v>
      </c>
      <c r="E22" s="78" t="s">
        <v>225</v>
      </c>
    </row>
    <row r="23" spans="1:5" s="11" customFormat="1" ht="15.6">
      <c r="A23" s="78" t="s">
        <v>226</v>
      </c>
      <c r="B23" s="78" t="s">
        <v>227</v>
      </c>
      <c r="C23" s="78" t="s">
        <v>228</v>
      </c>
      <c r="D23" s="78" t="s">
        <v>224</v>
      </c>
      <c r="E23" s="78" t="s">
        <v>229</v>
      </c>
    </row>
    <row r="24" spans="1:5" s="11" customFormat="1" ht="15.6">
      <c r="A24" s="78" t="s">
        <v>230</v>
      </c>
      <c r="B24" s="78" t="s">
        <v>231</v>
      </c>
      <c r="C24" s="78" t="s">
        <v>232</v>
      </c>
      <c r="D24" s="78" t="s">
        <v>233</v>
      </c>
      <c r="E24" s="78" t="s">
        <v>234</v>
      </c>
    </row>
    <row r="25" spans="1:5" s="11" customFormat="1" ht="15.6">
      <c r="A25" s="78" t="s">
        <v>235</v>
      </c>
      <c r="B25" s="78" t="s">
        <v>236</v>
      </c>
      <c r="C25" s="78" t="s">
        <v>237</v>
      </c>
      <c r="D25" s="78" t="s">
        <v>238</v>
      </c>
      <c r="E25" s="78" t="s">
        <v>239</v>
      </c>
    </row>
    <row r="26" spans="1:5" ht="18" customHeight="1">
      <c r="A26"/>
      <c r="B26"/>
      <c r="C26"/>
      <c r="D26"/>
      <c r="E26"/>
    </row>
    <row r="27" spans="1:5" ht="18" customHeight="1">
      <c r="A27"/>
      <c r="B27"/>
      <c r="C27"/>
      <c r="D27"/>
      <c r="E27"/>
    </row>
    <row r="28" spans="1:5" ht="18" customHeight="1">
      <c r="A28"/>
      <c r="B28"/>
      <c r="C28"/>
      <c r="D28"/>
      <c r="E28"/>
    </row>
    <row r="29" spans="1:5" ht="18" customHeight="1">
      <c r="A29"/>
      <c r="B29"/>
      <c r="C29"/>
      <c r="D29"/>
      <c r="E29"/>
    </row>
    <row r="30" spans="1:5" ht="18" customHeight="1">
      <c r="A30"/>
      <c r="B30"/>
      <c r="C30"/>
      <c r="D30"/>
      <c r="E30"/>
    </row>
    <row r="31" spans="1:5" ht="18" customHeight="1">
      <c r="A31"/>
      <c r="B31"/>
      <c r="C31"/>
      <c r="D31"/>
      <c r="E31"/>
    </row>
    <row r="32" spans="1:5" ht="18" customHeight="1">
      <c r="A32"/>
      <c r="B32"/>
      <c r="C32"/>
      <c r="D32"/>
      <c r="E32"/>
    </row>
    <row r="33" spans="1:5" ht="18" customHeight="1">
      <c r="A33"/>
      <c r="B33"/>
      <c r="C33"/>
      <c r="D33"/>
      <c r="E33"/>
    </row>
    <row r="34" spans="1:5" ht="18" customHeight="1">
      <c r="A34"/>
      <c r="B34"/>
      <c r="C34"/>
      <c r="D34"/>
      <c r="E34"/>
    </row>
    <row r="35" spans="1:5" ht="18" customHeight="1">
      <c r="A35"/>
      <c r="B35"/>
      <c r="C35"/>
      <c r="D35"/>
      <c r="E35"/>
    </row>
    <row r="36" spans="1:5" ht="18" customHeight="1">
      <c r="A36"/>
      <c r="B36"/>
      <c r="C36"/>
      <c r="D36"/>
      <c r="E36"/>
    </row>
    <row r="37" spans="1:5" ht="18" customHeight="1">
      <c r="A37"/>
      <c r="B37"/>
      <c r="C37"/>
      <c r="D37"/>
      <c r="E37"/>
    </row>
    <row r="38" spans="1:5" ht="18" customHeight="1" thickBot="1">
      <c r="A38"/>
      <c r="B38"/>
      <c r="C38"/>
      <c r="D38"/>
      <c r="E38"/>
    </row>
    <row r="39" spans="1:5" ht="18" customHeight="1" thickBot="1">
      <c r="A39" s="21"/>
      <c r="B39" s="22"/>
      <c r="C39" s="21"/>
      <c r="D39" s="23"/>
      <c r="E39" s="33"/>
    </row>
    <row r="40" spans="1:5" ht="18" customHeight="1" thickBot="1">
      <c r="A40" s="24"/>
      <c r="B40" s="25"/>
      <c r="C40" s="24"/>
      <c r="D40" s="26"/>
      <c r="E40" s="34"/>
    </row>
    <row r="41" spans="1:5" ht="18" customHeight="1" thickBot="1">
      <c r="A41" s="21"/>
      <c r="B41" s="22"/>
      <c r="C41" s="21"/>
      <c r="D41" s="23"/>
      <c r="E41" s="33"/>
    </row>
    <row r="42" spans="1:5" ht="18" customHeight="1" thickBot="1">
      <c r="A42" s="27"/>
      <c r="B42" s="28"/>
      <c r="C42" s="27"/>
      <c r="D42" s="29"/>
      <c r="E42" s="35"/>
    </row>
    <row r="43" spans="1:5" ht="18" customHeight="1" thickBot="1">
      <c r="A43" s="21"/>
      <c r="B43" s="22"/>
      <c r="C43" s="21"/>
      <c r="D43" s="23"/>
      <c r="E43" s="33"/>
    </row>
    <row r="44" spans="1:5" ht="18" customHeight="1" thickBot="1">
      <c r="A44" s="27"/>
      <c r="B44" s="28"/>
      <c r="C44" s="27"/>
      <c r="D44" s="29"/>
      <c r="E44" s="35"/>
    </row>
    <row r="45" spans="1:5" ht="18" customHeight="1" thickBot="1">
      <c r="A45" s="30"/>
      <c r="B45" s="31"/>
      <c r="C45" s="30"/>
      <c r="D45" s="32"/>
      <c r="E45" s="36"/>
    </row>
    <row r="46" spans="1:5" ht="18" customHeight="1" thickBot="1">
      <c r="A46" s="24"/>
      <c r="B46" s="25"/>
      <c r="C46" s="24"/>
      <c r="D46" s="26"/>
      <c r="E46" s="34"/>
    </row>
    <row r="47" spans="1:5" ht="18" customHeight="1" thickBot="1">
      <c r="A47" s="30"/>
      <c r="B47" s="31"/>
      <c r="C47" s="30"/>
      <c r="D47" s="32"/>
      <c r="E47" s="36"/>
    </row>
    <row r="48" spans="1:5" ht="18" customHeight="1" thickBot="1">
      <c r="A48" s="24"/>
      <c r="B48" s="25"/>
      <c r="C48" s="24"/>
      <c r="D48" s="26"/>
      <c r="E48" s="34"/>
    </row>
    <row r="49" spans="1:5" ht="18" customHeight="1" thickBot="1">
      <c r="A49" s="24"/>
      <c r="B49" s="25"/>
      <c r="C49" s="24"/>
      <c r="D49" s="26"/>
      <c r="E49" s="34"/>
    </row>
    <row r="50" spans="1:5" ht="18" customHeight="1">
      <c r="B50" s="44"/>
      <c r="C50" s="45"/>
      <c r="D50" s="46"/>
      <c r="E50" s="47"/>
    </row>
    <row r="51" spans="1:5" ht="18" customHeight="1">
      <c r="B51" s="48"/>
      <c r="C51" s="47"/>
      <c r="D51" s="49"/>
      <c r="E51" s="47"/>
    </row>
  </sheetData>
  <autoFilter ref="A1:E1" xr:uid="{31ABBB80-D6A2-E14D-B13A-286278A67CA0}">
    <sortState xmlns:xlrd2="http://schemas.microsoft.com/office/spreadsheetml/2017/richdata2" ref="A2:E49">
      <sortCondition ref="A1"/>
    </sortState>
  </autoFilter>
  <hyperlinks>
    <hyperlink ref="F1" r:id="rId1" xr:uid="{E63A8ED1-5BE3-4112-AF83-169420E088F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Top 10 Biopharma Revenue</vt:lpstr>
      <vt:lpstr>Top 10 Biopharma R&amp;D</vt:lpstr>
      <vt:lpstr>R&amp;D vs Revenue ratio</vt:lpstr>
      <vt:lpstr>Top 5 Generic Revenue</vt:lpstr>
      <vt:lpstr>Top 5 Generic R&amp;D</vt:lpstr>
      <vt:lpstr>Top 20 Drugs by Sales</vt:lpstr>
      <vt:lpstr>CT_Analysis</vt:lpstr>
      <vt:lpstr>FDA New Drug Approvals yoy</vt:lpstr>
      <vt:lpstr>FDA New Drug Approvals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Hammeke</dc:creator>
  <cp:lastModifiedBy>Tim Eggert</cp:lastModifiedBy>
  <dcterms:created xsi:type="dcterms:W3CDTF">2021-09-20T18:11:08Z</dcterms:created>
  <dcterms:modified xsi:type="dcterms:W3CDTF">2023-06-27T18:30:49Z</dcterms:modified>
</cp:coreProperties>
</file>